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2.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90" windowHeight="7755" firstSheet="5" activeTab="8"/>
  </bookViews>
  <sheets>
    <sheet name="CARÁTULA" sheetId="24" r:id="rId1"/>
    <sheet name="ÍNDICE" sheetId="25" r:id="rId2"/>
    <sheet name="DATOS" sheetId="10" r:id="rId3"/>
    <sheet name="1.ESPECIFICAR" sheetId="14" r:id="rId4"/>
    <sheet name="2.ESTIMAR" sheetId="15" r:id="rId5"/>
    <sheet name="2.1.MATRICES" sheetId="18" r:id="rId6"/>
    <sheet name="2.2.REGRESION" sheetId="13" r:id="rId7"/>
    <sheet name="3.COMPROBAR" sheetId="16" r:id="rId8"/>
    <sheet name="3.4. RESIDUOS" sheetId="20" r:id="rId9"/>
    <sheet name="4. PRONOSTICAR" sheetId="21" r:id="rId10"/>
    <sheet name="4.1. REGRESIONX" sheetId="23" r:id="rId11"/>
    <sheet name="5. EXPLOTAR" sheetId="17" r:id="rId12"/>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 i="17" l="1"/>
  <c r="F6" i="17"/>
  <c r="C7" i="21"/>
  <c r="C13" i="21" s="1"/>
  <c r="C73" i="16"/>
  <c r="F7" i="16"/>
  <c r="E21" i="13"/>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D60" i="20"/>
  <c r="D61" i="20"/>
  <c r="D20" i="16" l="1"/>
  <c r="D21" i="16" s="1"/>
  <c r="B21" i="16"/>
  <c r="P11" i="18" l="1" a="1"/>
  <c r="P11" i="18" s="1"/>
  <c r="M11" i="18" a="1"/>
  <c r="M11" i="18" s="1"/>
  <c r="P12" i="18" l="1"/>
  <c r="N12" i="18"/>
  <c r="N11" i="18"/>
  <c r="M16" i="18" s="1" a="1"/>
  <c r="M12" i="18"/>
  <c r="N16" i="18" l="1"/>
  <c r="N17" i="18"/>
  <c r="M16" i="18"/>
  <c r="M17" i="18"/>
  <c r="P15" i="18" l="1" a="1"/>
  <c r="P16" i="18" l="1"/>
  <c r="P15" i="18"/>
</calcChain>
</file>

<file path=xl/sharedStrings.xml><?xml version="1.0" encoding="utf-8"?>
<sst xmlns="http://schemas.openxmlformats.org/spreadsheetml/2006/main" count="171" uniqueCount="113">
  <si>
    <t>PIB</t>
  </si>
  <si>
    <t>x</t>
  </si>
  <si>
    <t>Resumen</t>
  </si>
  <si>
    <t>Estadísticas de la regresión</t>
  </si>
  <si>
    <t>Coeficiente de correlación múltiple</t>
  </si>
  <si>
    <t>Coeficiente de determinación R^2</t>
  </si>
  <si>
    <t>R^2  ajustado</t>
  </si>
  <si>
    <t>Error típico</t>
  </si>
  <si>
    <t>Observaciones</t>
  </si>
  <si>
    <t>ANÁLISIS DE VARIANZA</t>
  </si>
  <si>
    <t>Regresión</t>
  </si>
  <si>
    <t>Residuos</t>
  </si>
  <si>
    <t>Total</t>
  </si>
  <si>
    <t>Intercepción</t>
  </si>
  <si>
    <t>Grados de libertad</t>
  </si>
  <si>
    <t>Suma de cuadrados</t>
  </si>
  <si>
    <t>Promedio de los cuadrados</t>
  </si>
  <si>
    <t>F</t>
  </si>
  <si>
    <t>Valor crítico de F</t>
  </si>
  <si>
    <t>Coeficientes</t>
  </si>
  <si>
    <t>Estadístico t</t>
  </si>
  <si>
    <t>Probabilidad</t>
  </si>
  <si>
    <t>Inferior 95%</t>
  </si>
  <si>
    <t>Superior 95%</t>
  </si>
  <si>
    <t>Inferior 95,0%</t>
  </si>
  <si>
    <t>Superior 95,0%</t>
  </si>
  <si>
    <t>Variable X 1</t>
  </si>
  <si>
    <t>Exportaciones de Mercaderías</t>
  </si>
  <si>
    <t>ESPECIFICAR</t>
  </si>
  <si>
    <t>y = f(x)</t>
  </si>
  <si>
    <t>PIB = f(X)</t>
  </si>
  <si>
    <t>Donde:</t>
  </si>
  <si>
    <t>Bo =</t>
  </si>
  <si>
    <t>B1 =</t>
  </si>
  <si>
    <t>X =</t>
  </si>
  <si>
    <t>PIB =</t>
  </si>
  <si>
    <t>Intercepto</t>
  </si>
  <si>
    <t>Constante de la Exportación</t>
  </si>
  <si>
    <t>Producto Interno Bruto</t>
  </si>
  <si>
    <t>ECUACIÓN ORIGINAL</t>
  </si>
  <si>
    <t>ESTIMAR</t>
  </si>
  <si>
    <t>X'*Y</t>
  </si>
  <si>
    <t>Yt</t>
  </si>
  <si>
    <t>Xt2</t>
  </si>
  <si>
    <t>Y</t>
  </si>
  <si>
    <t>X'</t>
  </si>
  <si>
    <t>B</t>
  </si>
  <si>
    <t>x'X</t>
  </si>
  <si>
    <t>INVERSA X'*X</t>
  </si>
  <si>
    <t>2.1. MEDIANTE MATRICES</t>
  </si>
  <si>
    <t>2.2. ANÁLISIS DE REGRESIÓN</t>
  </si>
  <si>
    <t>2.3. GRÁFICO</t>
  </si>
  <si>
    <t>2.4. EN EVIEWS</t>
  </si>
  <si>
    <t>MÉTODO DE ESTIMACIÓN POR MATRICES</t>
  </si>
  <si>
    <t>Observación</t>
  </si>
  <si>
    <t>COMPROBAR</t>
  </si>
  <si>
    <t>3.1. R^2</t>
  </si>
  <si>
    <t>El R^2 es mayor del 70%, por lo tanto el modelo presenta relación.</t>
  </si>
  <si>
    <t>3.2. Heterocedasticidad</t>
  </si>
  <si>
    <t>NULA</t>
  </si>
  <si>
    <t>DATOS BUENOS</t>
  </si>
  <si>
    <t>ALTERNA</t>
  </si>
  <si>
    <t>DATOS MALOS</t>
  </si>
  <si>
    <t>R^2*N° OBSERVACIONES &gt; O IGUAL  F,</t>
  </si>
  <si>
    <t>R^2 * Nº de Observaciones</t>
  </si>
  <si>
    <t>0,949542478505813*36</t>
  </si>
  <si>
    <t>Análisis de los residuales</t>
  </si>
  <si>
    <t>Pronóstico para Y</t>
  </si>
  <si>
    <t>Variable estimada + Residuos = Variable Real</t>
  </si>
  <si>
    <t>Valor Real</t>
  </si>
  <si>
    <t>3.4. Residuos</t>
  </si>
  <si>
    <t xml:space="preserve">ESTADÍSTICO T: </t>
  </si>
  <si>
    <t>Si este valor es mayor a los coeficientes, entonces los datos son buenos.</t>
  </si>
  <si>
    <t>3.3.  Durbin Watson</t>
  </si>
  <si>
    <t>En la Tabla de Durbin-Watson el rango correspondiente al modelo univariante, con 36 observaciones, es de 1,31 a 1,43.</t>
  </si>
  <si>
    <t>El valor de Durbin-Watson arrojado por Eviews, es de 0,989322 por lo que se concluye que este dato obtenido está en la región de autocorrelación positiva, ya que éste es menor al límite inferior, por lo cual el modelo tiene una autocorrelación positiva de primer orden.</t>
  </si>
  <si>
    <t xml:space="preserve">PIB = </t>
  </si>
  <si>
    <t>X=</t>
  </si>
  <si>
    <t>AÑOS</t>
  </si>
  <si>
    <t>N</t>
  </si>
  <si>
    <t>DATOS</t>
  </si>
  <si>
    <t>x (Independiente)</t>
  </si>
  <si>
    <t>y (Dependiente)</t>
  </si>
  <si>
    <r>
      <rPr>
        <b/>
        <sz val="18"/>
        <color theme="1"/>
        <rFont val="Cambria"/>
        <family val="1"/>
      </rPr>
      <t>PIB =</t>
    </r>
    <r>
      <rPr>
        <sz val="18"/>
        <color theme="1"/>
        <rFont val="Cambria"/>
        <family val="1"/>
      </rPr>
      <t xml:space="preserve"> Bo + B1(X) + Ei</t>
    </r>
  </si>
  <si>
    <r>
      <t xml:space="preserve">Intercepción </t>
    </r>
    <r>
      <rPr>
        <b/>
        <sz val="11"/>
        <color theme="1"/>
        <rFont val="Cambria"/>
        <family val="1"/>
      </rPr>
      <t>Bo</t>
    </r>
  </si>
  <si>
    <r>
      <t xml:space="preserve">Variable X 1 </t>
    </r>
    <r>
      <rPr>
        <b/>
        <sz val="11"/>
        <color theme="1"/>
        <rFont val="Cambria"/>
        <family val="1"/>
      </rPr>
      <t>B1</t>
    </r>
  </si>
  <si>
    <t>3.5. Estadístico T:</t>
  </si>
  <si>
    <r>
      <rPr>
        <b/>
        <sz val="12"/>
        <color theme="1"/>
        <rFont val="Cambria"/>
        <family val="1"/>
      </rPr>
      <t>Ho:</t>
    </r>
    <r>
      <rPr>
        <sz val="12"/>
        <color theme="1"/>
        <rFont val="Cambria"/>
        <family val="1"/>
      </rPr>
      <t xml:space="preserve"> NO PRESENTA HETEROCERASTICIDAD</t>
    </r>
  </si>
  <si>
    <r>
      <rPr>
        <b/>
        <sz val="12"/>
        <color theme="1"/>
        <rFont val="Cambria"/>
        <family val="1"/>
      </rPr>
      <t>H1:</t>
    </r>
    <r>
      <rPr>
        <sz val="12"/>
        <color theme="1"/>
        <rFont val="Cambria"/>
        <family val="1"/>
      </rPr>
      <t xml:space="preserve"> SI PRESENTA HETEROCERASTICIDAD</t>
    </r>
  </si>
  <si>
    <r>
      <t xml:space="preserve">ACEPTO </t>
    </r>
    <r>
      <rPr>
        <b/>
        <sz val="12"/>
        <color theme="1"/>
        <rFont val="Cambria"/>
        <family val="1"/>
      </rPr>
      <t>H1</t>
    </r>
  </si>
  <si>
    <t>DATOS HETEROGÉNEOS,</t>
  </si>
  <si>
    <t>PRESENTAN HETEROCEDASTICIDAD,</t>
  </si>
  <si>
    <t>&lt;</t>
  </si>
  <si>
    <t>Exportaciones estimadas + residuo = Epsilon o Exportaciones Reales</t>
  </si>
  <si>
    <t>PRONOSTICAR</t>
  </si>
  <si>
    <t>EXPORTACIONES AÑO 2016</t>
  </si>
  <si>
    <r>
      <rPr>
        <b/>
        <sz val="12"/>
        <color theme="1"/>
        <rFont val="Cambria"/>
        <family val="1"/>
      </rPr>
      <t>X =</t>
    </r>
    <r>
      <rPr>
        <sz val="12"/>
        <color theme="1"/>
        <rFont val="Cambria"/>
        <family val="1"/>
      </rPr>
      <t xml:space="preserve"> Bo + B1(n) + Ei</t>
    </r>
  </si>
  <si>
    <r>
      <rPr>
        <b/>
        <sz val="12"/>
        <color theme="1"/>
        <rFont val="Cambria"/>
        <family val="1"/>
      </rPr>
      <t>PIB =</t>
    </r>
    <r>
      <rPr>
        <sz val="12"/>
        <color theme="1"/>
        <rFont val="Cambria"/>
        <family val="1"/>
      </rPr>
      <t xml:space="preserve"> Bo + B1(X) + Ei</t>
    </r>
  </si>
  <si>
    <r>
      <t xml:space="preserve">Intercepción </t>
    </r>
    <r>
      <rPr>
        <b/>
        <sz val="12"/>
        <color theme="1"/>
        <rFont val="Cambria"/>
        <family val="1"/>
      </rPr>
      <t>Bo</t>
    </r>
  </si>
  <si>
    <r>
      <t xml:space="preserve">Variable X 1 </t>
    </r>
    <r>
      <rPr>
        <b/>
        <sz val="12"/>
        <color theme="1"/>
        <rFont val="Cambria"/>
        <family val="1"/>
      </rPr>
      <t>B1</t>
    </r>
  </si>
  <si>
    <t>PIB AÑO 2016</t>
  </si>
  <si>
    <t xml:space="preserve">Si el país no realiza exportaciones, tendrá un PIB de </t>
  </si>
  <si>
    <t>Por cada dólar que el país exporta, su PIB se incrementará en</t>
  </si>
  <si>
    <t>EXPLOTAR</t>
  </si>
  <si>
    <t>ÍNDICE</t>
  </si>
  <si>
    <t>MODELOS DE SIMULACIÓN FINANCIERA</t>
  </si>
  <si>
    <t>INTEGRANTES:</t>
  </si>
  <si>
    <t>ESCOBAR CARLA</t>
  </si>
  <si>
    <t>HERRERA PATRICIA</t>
  </si>
  <si>
    <t>MENA EVELIN</t>
  </si>
  <si>
    <t>MOSQUERA DIANA</t>
  </si>
  <si>
    <t>RUIZ DANIELA</t>
  </si>
  <si>
    <t>PROYECTO DE INVESTIGACIÓN SEGUNDO PARCIAL</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</si>
</sst>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 #,##0.00_);_(&quot;$&quot;\ * \(#,##0.00\);_(&quot;$&quot;\ * &quot;-&quot;??_);_(@_)"/>
    <numFmt numFmtId="164" formatCode="0.00000"/>
    <numFmt numFmtId="165" formatCode="0.000000000"/>
    <numFmt numFmtId="166" formatCode="0.000"/>
    <numFmt numFmtId="167" formatCode="0.000000"/>
    <numFmt numFmtId="168" formatCode="0.0000000"/>
    <numFmt numFmtId="169" formatCode="&quot;$&quot;\ #,##0.00"/>
  </numFmts>
  <fonts count="33"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Cambria"/>
      <family val="1"/>
    </font>
    <font>
      <sz val="11"/>
      <color theme="1"/>
      <name val="Cambria"/>
      <family val="1"/>
    </font>
    <font>
      <b/>
      <sz val="14"/>
      <color theme="1"/>
      <name val="Arial Black"/>
      <family val="2"/>
    </font>
    <font>
      <b/>
      <sz val="16"/>
      <color theme="1"/>
      <name val="Arial Black"/>
      <family val="2"/>
    </font>
    <font>
      <sz val="36"/>
      <color theme="7"/>
      <name val="Impact"/>
      <family val="2"/>
    </font>
    <font>
      <b/>
      <sz val="12"/>
      <color theme="1"/>
      <name val="Cambria"/>
      <family val="1"/>
    </font>
    <font>
      <b/>
      <sz val="14"/>
      <color theme="1"/>
      <name val="Cambria"/>
      <family val="1"/>
    </font>
    <font>
      <b/>
      <sz val="16"/>
      <color theme="1"/>
      <name val="Cambria"/>
      <family val="1"/>
    </font>
    <font>
      <sz val="18"/>
      <color theme="1"/>
      <name val="Cambria"/>
      <family val="1"/>
    </font>
    <font>
      <b/>
      <sz val="18"/>
      <color theme="1"/>
      <name val="Cambria"/>
      <family val="1"/>
    </font>
    <font>
      <sz val="12"/>
      <color theme="1"/>
      <name val="Cambria"/>
      <family val="1"/>
    </font>
    <font>
      <sz val="14"/>
      <color theme="1"/>
      <name val="Cambria"/>
      <family val="1"/>
    </font>
    <font>
      <b/>
      <i/>
      <sz val="12"/>
      <color theme="1"/>
      <name val="Cambria"/>
      <family val="1"/>
    </font>
    <font>
      <i/>
      <sz val="11"/>
      <color theme="1"/>
      <name val="Cambria"/>
      <family val="1"/>
    </font>
    <font>
      <b/>
      <i/>
      <sz val="11"/>
      <color theme="1"/>
      <name val="Cambria"/>
      <family val="1"/>
    </font>
    <font>
      <b/>
      <sz val="11"/>
      <color theme="0"/>
      <name val="Cambria"/>
      <family val="1"/>
    </font>
    <font>
      <b/>
      <sz val="11"/>
      <name val="Cambria"/>
      <family val="1"/>
    </font>
    <font>
      <b/>
      <sz val="12"/>
      <name val="Cambria"/>
      <family val="1"/>
    </font>
    <font>
      <i/>
      <sz val="12"/>
      <color theme="1"/>
      <name val="Cambria"/>
      <family val="1"/>
    </font>
    <font>
      <sz val="36"/>
      <color rgb="FF002060"/>
      <name val="Impact"/>
      <family val="2"/>
    </font>
    <font>
      <b/>
      <sz val="18"/>
      <color theme="1"/>
      <name val="Arial Black"/>
      <family val="2"/>
    </font>
    <font>
      <b/>
      <sz val="11"/>
      <color theme="1"/>
      <name val="Arial Black"/>
      <family val="2"/>
    </font>
    <font>
      <sz val="14"/>
      <color theme="1"/>
      <name val="Arial"/>
      <family val="2"/>
    </font>
    <font>
      <b/>
      <sz val="14"/>
      <color theme="3" tint="-0.499984740745262"/>
      <name val="Franklin Gothic Book"/>
      <family val="2"/>
    </font>
    <font>
      <b/>
      <sz val="20"/>
      <color rgb="FF002060"/>
      <name val="Elephant"/>
      <family val="1"/>
    </font>
    <font>
      <b/>
      <sz val="30"/>
      <color rgb="FF002060"/>
      <name val="Impact"/>
      <family val="2"/>
    </font>
    <font>
      <b/>
      <sz val="20"/>
      <name val="Elephant"/>
      <family val="1"/>
    </font>
    <font>
      <b/>
      <sz val="18"/>
      <color theme="1"/>
      <name val="Arial"/>
      <family val="2"/>
    </font>
    <font>
      <b/>
      <sz val="11"/>
      <color theme="1"/>
      <name val="Arial"/>
      <family val="2"/>
    </font>
    <font>
      <b/>
      <sz val="28"/>
      <color theme="1"/>
      <name val="Lucida Handwriting"/>
      <family val="4"/>
    </font>
  </fonts>
  <fills count="11">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3"/>
        <bgColor indexed="64"/>
      </patternFill>
    </fill>
  </fills>
  <borders count="40">
    <border>
      <left/>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Dashed">
        <color rgb="FF7030A0"/>
      </left>
      <right style="mediumDashed">
        <color rgb="FF7030A0"/>
      </right>
      <top style="mediumDashed">
        <color rgb="FF7030A0"/>
      </top>
      <bottom style="mediumDashed">
        <color rgb="FF7030A0"/>
      </bottom>
      <diagonal/>
    </border>
    <border>
      <left style="mediumDashed">
        <color rgb="FF7030A0"/>
      </left>
      <right/>
      <top style="mediumDashed">
        <color rgb="FF7030A0"/>
      </top>
      <bottom style="mediumDashed">
        <color rgb="FF7030A0"/>
      </bottom>
      <diagonal/>
    </border>
    <border>
      <left/>
      <right/>
      <top style="mediumDashed">
        <color rgb="FF7030A0"/>
      </top>
      <bottom style="mediumDashed">
        <color rgb="FF7030A0"/>
      </bottom>
      <diagonal/>
    </border>
    <border>
      <left/>
      <right style="mediumDashed">
        <color rgb="FF7030A0"/>
      </right>
      <top style="mediumDashed">
        <color rgb="FF7030A0"/>
      </top>
      <bottom style="mediumDashed">
        <color rgb="FF7030A0"/>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s>
  <cellStyleXfs count="2">
    <xf numFmtId="0" fontId="0" fillId="0" borderId="0"/>
    <xf numFmtId="0" fontId="1" fillId="0" borderId="0"/>
  </cellStyleXfs>
  <cellXfs count="183">
    <xf numFmtId="0" fontId="0" fillId="0" borderId="0" xfId="0"/>
    <xf numFmtId="0" fontId="0" fillId="0" borderId="0" xfId="0" applyAlignment="1">
      <alignment horizontal="center"/>
    </xf>
    <xf numFmtId="44" fontId="0" fillId="0" borderId="0" xfId="0" applyNumberFormat="1"/>
    <xf numFmtId="0" fontId="0" fillId="0" borderId="0" xfId="0"/>
    <xf numFmtId="0" fontId="0" fillId="0" borderId="0" xfId="0"/>
    <xf numFmtId="0" fontId="2" fillId="0" borderId="0" xfId="0" applyFont="1"/>
    <xf numFmtId="2" fontId="4" fillId="0" borderId="0" xfId="0" applyNumberFormat="1" applyFont="1"/>
    <xf numFmtId="2" fontId="4" fillId="0" borderId="0" xfId="0" applyNumberFormat="1" applyFont="1" applyBorder="1" applyAlignment="1">
      <alignment horizontal="center"/>
    </xf>
    <xf numFmtId="2" fontId="0" fillId="0" borderId="0" xfId="0" applyNumberFormat="1"/>
    <xf numFmtId="0" fontId="0" fillId="0" borderId="0" xfId="0" applyBorder="1" applyAlignment="1">
      <alignment horizontal="center"/>
    </xf>
    <xf numFmtId="0" fontId="4" fillId="0" borderId="0" xfId="0" applyFont="1"/>
    <xf numFmtId="0" fontId="4" fillId="0" borderId="0" xfId="0" applyFont="1" applyAlignment="1">
      <alignment horizontal="center"/>
    </xf>
    <xf numFmtId="0" fontId="4" fillId="6" borderId="6" xfId="0" applyFont="1" applyFill="1" applyBorder="1" applyAlignment="1">
      <alignment horizontal="center" vertical="center"/>
    </xf>
    <xf numFmtId="44" fontId="4" fillId="6" borderId="6" xfId="0" applyNumberFormat="1" applyFont="1" applyFill="1" applyBorder="1" applyAlignment="1">
      <alignment horizontal="center" vertical="center"/>
    </xf>
    <xf numFmtId="0" fontId="8" fillId="0" borderId="0" xfId="0" applyFont="1" applyAlignment="1">
      <alignment horizontal="center"/>
    </xf>
    <xf numFmtId="0" fontId="9" fillId="0" borderId="0" xfId="0" applyFont="1" applyAlignment="1">
      <alignment horizontal="center"/>
    </xf>
    <xf numFmtId="0" fontId="8" fillId="0" borderId="0" xfId="0" applyFont="1" applyAlignment="1">
      <alignment horizontal="center" vertical="center"/>
    </xf>
    <xf numFmtId="44" fontId="8" fillId="0" borderId="0" xfId="0" applyNumberFormat="1" applyFont="1" applyAlignment="1">
      <alignment horizontal="center" vertical="center"/>
    </xf>
    <xf numFmtId="0" fontId="0" fillId="0" borderId="0" xfId="0" applyBorder="1"/>
    <xf numFmtId="44" fontId="0" fillId="0" borderId="0" xfId="0" applyNumberFormat="1" applyBorder="1"/>
    <xf numFmtId="0" fontId="13" fillId="0" borderId="0" xfId="0" applyFont="1"/>
    <xf numFmtId="0" fontId="13" fillId="0" borderId="0" xfId="0" applyFont="1" applyAlignment="1">
      <alignment horizontal="center"/>
    </xf>
    <xf numFmtId="0" fontId="9" fillId="0" borderId="0" xfId="0" applyFont="1" applyAlignment="1"/>
    <xf numFmtId="2" fontId="5" fillId="0" borderId="0" xfId="0" applyNumberFormat="1" applyFont="1" applyAlignment="1"/>
    <xf numFmtId="2" fontId="3" fillId="2" borderId="17" xfId="0" applyNumberFormat="1" applyFont="1" applyFill="1" applyBorder="1" applyAlignment="1">
      <alignment horizontal="center"/>
    </xf>
    <xf numFmtId="2" fontId="4" fillId="0" borderId="20" xfId="0" applyNumberFormat="1" applyFont="1" applyBorder="1" applyAlignment="1">
      <alignment horizontal="center"/>
    </xf>
    <xf numFmtId="2" fontId="4" fillId="0" borderId="22" xfId="0" applyNumberFormat="1" applyFont="1" applyBorder="1" applyAlignment="1">
      <alignment horizontal="center"/>
    </xf>
    <xf numFmtId="2" fontId="4" fillId="0" borderId="24" xfId="0" applyNumberFormat="1" applyFont="1" applyBorder="1" applyAlignment="1">
      <alignment horizontal="center"/>
    </xf>
    <xf numFmtId="2" fontId="4" fillId="0" borderId="29" xfId="0" applyNumberFormat="1" applyFont="1" applyBorder="1"/>
    <xf numFmtId="2" fontId="4" fillId="0" borderId="20" xfId="0" applyNumberFormat="1" applyFont="1" applyFill="1" applyBorder="1" applyAlignment="1">
      <alignment horizontal="center"/>
    </xf>
    <xf numFmtId="2" fontId="4" fillId="0" borderId="22" xfId="0" applyNumberFormat="1" applyFont="1" applyFill="1" applyBorder="1" applyAlignment="1">
      <alignment horizontal="center"/>
    </xf>
    <xf numFmtId="2" fontId="4" fillId="0" borderId="24" xfId="0" applyNumberFormat="1" applyFont="1" applyFill="1" applyBorder="1" applyAlignment="1">
      <alignment horizontal="center"/>
    </xf>
    <xf numFmtId="2" fontId="4" fillId="0" borderId="30" xfId="0" applyNumberFormat="1" applyFont="1" applyFill="1" applyBorder="1" applyAlignment="1">
      <alignment horizontal="center"/>
    </xf>
    <xf numFmtId="2" fontId="4" fillId="0" borderId="31" xfId="0" applyNumberFormat="1" applyFont="1" applyFill="1" applyBorder="1" applyAlignment="1">
      <alignment horizontal="center"/>
    </xf>
    <xf numFmtId="2" fontId="4" fillId="0" borderId="32" xfId="0" applyNumberFormat="1" applyFont="1" applyFill="1" applyBorder="1" applyAlignment="1">
      <alignment horizontal="center"/>
    </xf>
    <xf numFmtId="2" fontId="4" fillId="0" borderId="30" xfId="0" applyNumberFormat="1" applyFont="1" applyBorder="1"/>
    <xf numFmtId="2" fontId="4" fillId="0" borderId="32" xfId="0" applyNumberFormat="1" applyFont="1" applyBorder="1"/>
    <xf numFmtId="2" fontId="4" fillId="0" borderId="24" xfId="0" applyNumberFormat="1" applyFont="1" applyBorder="1"/>
    <xf numFmtId="2" fontId="4" fillId="0" borderId="26" xfId="0" applyNumberFormat="1" applyFont="1" applyBorder="1"/>
    <xf numFmtId="164" fontId="4" fillId="0" borderId="30" xfId="0" applyNumberFormat="1" applyFont="1" applyBorder="1"/>
    <xf numFmtId="164" fontId="4" fillId="0" borderId="32" xfId="0" applyNumberFormat="1" applyFont="1" applyBorder="1"/>
    <xf numFmtId="164" fontId="4" fillId="0" borderId="24" xfId="0" applyNumberFormat="1" applyFont="1" applyBorder="1"/>
    <xf numFmtId="164" fontId="4" fillId="0" borderId="26" xfId="0" applyNumberFormat="1" applyFont="1" applyBorder="1"/>
    <xf numFmtId="2" fontId="4" fillId="0" borderId="33" xfId="0" applyNumberFormat="1" applyFont="1" applyBorder="1" applyAlignment="1">
      <alignment horizontal="center"/>
    </xf>
    <xf numFmtId="165" fontId="4" fillId="0" borderId="29" xfId="0" applyNumberFormat="1" applyFont="1" applyBorder="1" applyAlignment="1">
      <alignment horizontal="center"/>
    </xf>
    <xf numFmtId="2" fontId="4" fillId="0" borderId="33" xfId="0" applyNumberFormat="1" applyFont="1" applyBorder="1"/>
    <xf numFmtId="2" fontId="4" fillId="4" borderId="7" xfId="0" applyNumberFormat="1" applyFont="1" applyFill="1" applyBorder="1" applyAlignment="1">
      <alignment horizontal="center"/>
    </xf>
    <xf numFmtId="0" fontId="3" fillId="9" borderId="6" xfId="0" applyFont="1" applyFill="1" applyBorder="1" applyAlignment="1">
      <alignment horizontal="center" vertical="center"/>
    </xf>
    <xf numFmtId="0" fontId="3" fillId="9" borderId="6" xfId="0" applyFont="1" applyFill="1" applyBorder="1" applyAlignment="1">
      <alignment horizontal="center" vertical="center" wrapText="1"/>
    </xf>
    <xf numFmtId="44" fontId="3" fillId="9" borderId="6" xfId="0" applyNumberFormat="1" applyFont="1" applyFill="1" applyBorder="1" applyAlignment="1">
      <alignment horizontal="center" vertical="center"/>
    </xf>
    <xf numFmtId="2" fontId="4" fillId="0" borderId="0" xfId="0" applyNumberFormat="1" applyFont="1" applyFill="1" applyBorder="1" applyAlignment="1"/>
    <xf numFmtId="168" fontId="4" fillId="0" borderId="0" xfId="0" applyNumberFormat="1" applyFont="1" applyFill="1" applyBorder="1" applyAlignment="1"/>
    <xf numFmtId="2" fontId="4" fillId="0" borderId="1" xfId="0" applyNumberFormat="1" applyFont="1" applyFill="1" applyBorder="1" applyAlignment="1"/>
    <xf numFmtId="2" fontId="16" fillId="0" borderId="2" xfId="0" applyNumberFormat="1" applyFont="1" applyFill="1" applyBorder="1" applyAlignment="1">
      <alignment horizontal="center"/>
    </xf>
    <xf numFmtId="2" fontId="17" fillId="0" borderId="2" xfId="0" applyNumberFormat="1" applyFont="1" applyFill="1" applyBorder="1" applyAlignment="1">
      <alignment horizontal="center"/>
    </xf>
    <xf numFmtId="0" fontId="4" fillId="0" borderId="0" xfId="0" applyFont="1" applyFill="1" applyBorder="1" applyAlignment="1"/>
    <xf numFmtId="0" fontId="8" fillId="0" borderId="0" xfId="0" applyFont="1" applyAlignment="1">
      <alignment vertical="center"/>
    </xf>
    <xf numFmtId="0" fontId="13" fillId="0" borderId="0" xfId="0" applyFont="1" applyFill="1" applyBorder="1" applyAlignment="1"/>
    <xf numFmtId="0" fontId="13" fillId="7" borderId="3" xfId="0" applyFont="1" applyFill="1" applyBorder="1" applyAlignment="1">
      <alignment horizontal="center" vertical="center"/>
    </xf>
    <xf numFmtId="0" fontId="13" fillId="7" borderId="5" xfId="0" applyFont="1" applyFill="1" applyBorder="1" applyAlignment="1">
      <alignment vertical="center"/>
    </xf>
    <xf numFmtId="169" fontId="4" fillId="0" borderId="0" xfId="0" applyNumberFormat="1" applyFont="1"/>
    <xf numFmtId="169" fontId="5" fillId="0" borderId="0" xfId="0" applyNumberFormat="1" applyFont="1" applyAlignment="1"/>
    <xf numFmtId="169" fontId="3" fillId="2" borderId="18" xfId="0" applyNumberFormat="1" applyFont="1" applyFill="1" applyBorder="1" applyAlignment="1">
      <alignment horizontal="center"/>
    </xf>
    <xf numFmtId="169" fontId="3" fillId="2" borderId="19" xfId="0" applyNumberFormat="1" applyFont="1" applyFill="1" applyBorder="1" applyAlignment="1">
      <alignment horizontal="center"/>
    </xf>
    <xf numFmtId="169" fontId="4" fillId="0" borderId="16" xfId="0" applyNumberFormat="1" applyFont="1" applyBorder="1"/>
    <xf numFmtId="169" fontId="4" fillId="0" borderId="21" xfId="0" applyNumberFormat="1" applyFont="1" applyBorder="1" applyAlignment="1">
      <alignment horizontal="center"/>
    </xf>
    <xf numFmtId="169" fontId="4" fillId="0" borderId="6" xfId="0" applyNumberFormat="1" applyFont="1" applyBorder="1"/>
    <xf numFmtId="169" fontId="4" fillId="0" borderId="23" xfId="0" applyNumberFormat="1" applyFont="1" applyBorder="1" applyAlignment="1">
      <alignment horizontal="center"/>
    </xf>
    <xf numFmtId="169" fontId="4" fillId="0" borderId="25" xfId="0" applyNumberFormat="1" applyFont="1" applyBorder="1"/>
    <xf numFmtId="169" fontId="4" fillId="0" borderId="26" xfId="0" applyNumberFormat="1" applyFont="1" applyBorder="1" applyAlignment="1">
      <alignment horizontal="center"/>
    </xf>
    <xf numFmtId="169" fontId="3" fillId="2" borderId="7" xfId="0" applyNumberFormat="1" applyFont="1" applyFill="1" applyBorder="1" applyAlignment="1">
      <alignment horizontal="center" vertical="center"/>
    </xf>
    <xf numFmtId="169" fontId="4" fillId="0" borderId="27" xfId="0" applyNumberFormat="1" applyFont="1" applyBorder="1"/>
    <xf numFmtId="169" fontId="4" fillId="0" borderId="28" xfId="0" applyNumberFormat="1" applyFont="1" applyBorder="1"/>
    <xf numFmtId="169" fontId="4" fillId="0" borderId="29" xfId="0" applyNumberFormat="1" applyFont="1" applyBorder="1"/>
    <xf numFmtId="169" fontId="4" fillId="0" borderId="24" xfId="0" applyNumberFormat="1" applyFont="1" applyBorder="1" applyAlignment="1">
      <alignment horizontal="center"/>
    </xf>
    <xf numFmtId="169" fontId="4" fillId="0" borderId="25" xfId="0" applyNumberFormat="1" applyFont="1" applyBorder="1" applyAlignment="1">
      <alignment horizontal="center"/>
    </xf>
    <xf numFmtId="2" fontId="18" fillId="10" borderId="0" xfId="0" applyNumberFormat="1" applyFont="1" applyFill="1" applyAlignment="1">
      <alignment horizontal="center"/>
    </xf>
    <xf numFmtId="167" fontId="19" fillId="5" borderId="0" xfId="0" applyNumberFormat="1" applyFont="1" applyFill="1" applyAlignment="1">
      <alignment horizontal="center"/>
    </xf>
    <xf numFmtId="0" fontId="8" fillId="7" borderId="35" xfId="0" applyFont="1" applyFill="1" applyBorder="1" applyAlignment="1">
      <alignment horizontal="center"/>
    </xf>
    <xf numFmtId="0" fontId="8" fillId="7" borderId="38" xfId="0" applyFont="1" applyFill="1" applyBorder="1" applyAlignment="1">
      <alignment horizontal="center"/>
    </xf>
    <xf numFmtId="0" fontId="13" fillId="0" borderId="0" xfId="0" applyFont="1" applyAlignment="1">
      <alignment horizontal="center" vertical="center"/>
    </xf>
    <xf numFmtId="2" fontId="13" fillId="0" borderId="0" xfId="0" applyNumberFormat="1" applyFont="1" applyAlignment="1"/>
    <xf numFmtId="2" fontId="8" fillId="7" borderId="7" xfId="0" applyNumberFormat="1" applyFont="1" applyFill="1" applyBorder="1" applyAlignment="1">
      <alignment horizontal="center"/>
    </xf>
    <xf numFmtId="167" fontId="20" fillId="8" borderId="7" xfId="0" applyNumberFormat="1" applyFont="1" applyFill="1" applyBorder="1" applyAlignment="1">
      <alignment horizontal="center"/>
    </xf>
    <xf numFmtId="0" fontId="16" fillId="0" borderId="2" xfId="0" applyFont="1" applyFill="1" applyBorder="1" applyAlignment="1">
      <alignment horizontal="centerContinuous"/>
    </xf>
    <xf numFmtId="0" fontId="4" fillId="0" borderId="1" xfId="0" applyFont="1" applyFill="1" applyBorder="1" applyAlignment="1"/>
    <xf numFmtId="0" fontId="16" fillId="0" borderId="2" xfId="0" applyFont="1" applyFill="1" applyBorder="1" applyAlignment="1">
      <alignment horizontal="center"/>
    </xf>
    <xf numFmtId="2" fontId="4" fillId="0" borderId="1" xfId="0" applyNumberFormat="1" applyFont="1" applyBorder="1"/>
    <xf numFmtId="166" fontId="4" fillId="0" borderId="0" xfId="0" applyNumberFormat="1" applyFont="1" applyFill="1" applyBorder="1" applyAlignment="1"/>
    <xf numFmtId="0" fontId="4" fillId="0" borderId="0" xfId="0" applyFont="1" applyBorder="1"/>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5" xfId="0" applyFont="1" applyBorder="1" applyAlignment="1">
      <alignment horizontal="center" vertical="center"/>
    </xf>
    <xf numFmtId="2" fontId="13" fillId="0" borderId="0" xfId="0" applyNumberFormat="1" applyFont="1"/>
    <xf numFmtId="0" fontId="8" fillId="0" borderId="8" xfId="0" applyFont="1" applyBorder="1" applyAlignment="1">
      <alignment horizontal="center"/>
    </xf>
    <xf numFmtId="0" fontId="21" fillId="0" borderId="2" xfId="0" applyFont="1" applyFill="1" applyBorder="1" applyAlignment="1">
      <alignment horizontal="centerContinuous"/>
    </xf>
    <xf numFmtId="0" fontId="13" fillId="0" borderId="1" xfId="0" applyFont="1" applyFill="1" applyBorder="1" applyAlignment="1"/>
    <xf numFmtId="0" fontId="21" fillId="0" borderId="2" xfId="0" applyFont="1" applyFill="1" applyBorder="1" applyAlignment="1">
      <alignment horizontal="center"/>
    </xf>
    <xf numFmtId="2" fontId="13" fillId="0" borderId="0" xfId="0" applyNumberFormat="1" applyFont="1" applyFill="1" applyBorder="1" applyAlignment="1"/>
    <xf numFmtId="169" fontId="4" fillId="0" borderId="0" xfId="0" applyNumberFormat="1" applyFont="1" applyFill="1" applyBorder="1" applyAlignment="1"/>
    <xf numFmtId="0" fontId="23" fillId="0" borderId="0" xfId="0" applyFont="1"/>
    <xf numFmtId="0" fontId="5" fillId="0" borderId="0" xfId="0" applyFont="1"/>
    <xf numFmtId="0" fontId="24" fillId="0" borderId="0" xfId="0" applyFont="1"/>
    <xf numFmtId="0" fontId="25" fillId="0" borderId="0" xfId="0" applyFont="1"/>
    <xf numFmtId="0" fontId="26" fillId="0" borderId="0" xfId="0" applyFont="1"/>
    <xf numFmtId="0" fontId="27" fillId="0" borderId="0" xfId="0" applyFont="1" applyAlignment="1">
      <alignment horizontal="left"/>
    </xf>
    <xf numFmtId="0" fontId="30" fillId="0" borderId="0" xfId="0" applyFont="1"/>
    <xf numFmtId="0" fontId="31" fillId="0" borderId="0" xfId="0" applyFont="1"/>
    <xf numFmtId="0" fontId="28" fillId="0" borderId="0" xfId="0" applyFont="1" applyAlignment="1">
      <alignment horizontal="center" vertical="center"/>
    </xf>
    <xf numFmtId="0" fontId="29" fillId="0" borderId="0" xfId="0" applyFont="1" applyAlignment="1">
      <alignment horizontal="center" vertical="center" wrapText="1"/>
    </xf>
    <xf numFmtId="0" fontId="32" fillId="0" borderId="0" xfId="0" applyFont="1" applyAlignment="1">
      <alignment horizontal="center" vertical="center"/>
    </xf>
    <xf numFmtId="0" fontId="28" fillId="0" borderId="0" xfId="0" applyFont="1" applyAlignment="1">
      <alignment horizontal="center" vertical="center"/>
    </xf>
    <xf numFmtId="0" fontId="22" fillId="0" borderId="0" xfId="0" applyFont="1" applyAlignment="1">
      <alignment horizontal="center" vertical="center"/>
    </xf>
    <xf numFmtId="0" fontId="7" fillId="7" borderId="12" xfId="0" applyFont="1" applyFill="1" applyBorder="1" applyAlignment="1">
      <alignment horizontal="center" vertical="center"/>
    </xf>
    <xf numFmtId="0" fontId="7" fillId="7" borderId="13" xfId="0" applyFont="1" applyFill="1" applyBorder="1" applyAlignment="1">
      <alignment horizontal="center" vertical="center"/>
    </xf>
    <xf numFmtId="0" fontId="7" fillId="7" borderId="14" xfId="0" applyFont="1" applyFill="1" applyBorder="1" applyAlignment="1">
      <alignment horizontal="center" vertical="center"/>
    </xf>
    <xf numFmtId="0" fontId="13" fillId="0" borderId="0" xfId="0" applyFont="1" applyAlignment="1">
      <alignment horizontal="left"/>
    </xf>
    <xf numFmtId="0" fontId="10" fillId="0" borderId="0" xfId="0" applyFont="1" applyAlignment="1">
      <alignment horizontal="center" vertical="center"/>
    </xf>
    <xf numFmtId="0" fontId="7" fillId="7" borderId="11" xfId="0" applyFont="1" applyFill="1" applyBorder="1" applyAlignment="1">
      <alignment horizontal="center" vertical="center"/>
    </xf>
    <xf numFmtId="0" fontId="14" fillId="0" borderId="0" xfId="0" applyFont="1" applyAlignment="1">
      <alignment horizontal="center"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0" fillId="5" borderId="3"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5" xfId="0" applyFont="1" applyFill="1" applyBorder="1" applyAlignment="1">
      <alignment horizontal="center" vertical="center"/>
    </xf>
    <xf numFmtId="2" fontId="6" fillId="3" borderId="3" xfId="0" applyNumberFormat="1" applyFont="1" applyFill="1" applyBorder="1" applyAlignment="1">
      <alignment horizontal="center"/>
    </xf>
    <xf numFmtId="2" fontId="6" fillId="3" borderId="4" xfId="0" applyNumberFormat="1" applyFont="1" applyFill="1" applyBorder="1" applyAlignment="1">
      <alignment horizontal="center"/>
    </xf>
    <xf numFmtId="2" fontId="6" fillId="3" borderId="5" xfId="0" applyNumberFormat="1" applyFont="1" applyFill="1" applyBorder="1" applyAlignment="1">
      <alignment horizontal="center"/>
    </xf>
    <xf numFmtId="2" fontId="4" fillId="2" borderId="3" xfId="0" applyNumberFormat="1" applyFont="1" applyFill="1" applyBorder="1" applyAlignment="1">
      <alignment horizontal="center"/>
    </xf>
    <xf numFmtId="2" fontId="4" fillId="2" borderId="4" xfId="0" applyNumberFormat="1" applyFont="1" applyFill="1" applyBorder="1" applyAlignment="1">
      <alignment horizontal="center"/>
    </xf>
    <xf numFmtId="2" fontId="4" fillId="2" borderId="5" xfId="0" applyNumberFormat="1" applyFont="1" applyFill="1" applyBorder="1" applyAlignment="1">
      <alignment horizontal="center"/>
    </xf>
    <xf numFmtId="2" fontId="3" fillId="2" borderId="3" xfId="0" applyNumberFormat="1" applyFont="1" applyFill="1" applyBorder="1" applyAlignment="1">
      <alignment horizontal="center" vertical="center"/>
    </xf>
    <xf numFmtId="2" fontId="3" fillId="2" borderId="5" xfId="0" applyNumberFormat="1" applyFont="1" applyFill="1" applyBorder="1" applyAlignment="1">
      <alignment horizontal="center" vertical="center"/>
    </xf>
    <xf numFmtId="2" fontId="4" fillId="4" borderId="17" xfId="0" applyNumberFormat="1" applyFont="1" applyFill="1" applyBorder="1" applyAlignment="1">
      <alignment horizontal="center"/>
    </xf>
    <xf numFmtId="2" fontId="4" fillId="4" borderId="19" xfId="0" applyNumberFormat="1" applyFont="1" applyFill="1" applyBorder="1" applyAlignment="1">
      <alignment horizontal="center"/>
    </xf>
    <xf numFmtId="2" fontId="4" fillId="4" borderId="3" xfId="0" applyNumberFormat="1" applyFont="1" applyFill="1" applyBorder="1" applyAlignment="1">
      <alignment horizontal="center"/>
    </xf>
    <xf numFmtId="2" fontId="4" fillId="4" borderId="5" xfId="0" applyNumberFormat="1" applyFont="1" applyFill="1" applyBorder="1" applyAlignment="1">
      <alignment horizontal="center"/>
    </xf>
    <xf numFmtId="2" fontId="13" fillId="0" borderId="0" xfId="0" applyNumberFormat="1" applyFont="1" applyAlignment="1">
      <alignment horizontal="center"/>
    </xf>
    <xf numFmtId="2" fontId="9" fillId="5" borderId="3" xfId="0" applyNumberFormat="1" applyFont="1" applyFill="1" applyBorder="1" applyAlignment="1">
      <alignment horizontal="center"/>
    </xf>
    <xf numFmtId="2" fontId="9" fillId="5" borderId="5" xfId="0" applyNumberFormat="1" applyFont="1" applyFill="1" applyBorder="1" applyAlignment="1">
      <alignment horizontal="center"/>
    </xf>
    <xf numFmtId="2" fontId="15" fillId="0" borderId="2" xfId="0" applyNumberFormat="1" applyFont="1" applyFill="1" applyBorder="1" applyAlignment="1">
      <alignment horizontal="center" vertical="center"/>
    </xf>
    <xf numFmtId="0" fontId="13" fillId="7" borderId="4" xfId="0" applyFont="1" applyFill="1" applyBorder="1" applyAlignment="1">
      <alignment horizontal="center" vertical="center"/>
    </xf>
    <xf numFmtId="0" fontId="10" fillId="5" borderId="3" xfId="0" applyFont="1" applyFill="1" applyBorder="1" applyAlignment="1">
      <alignment horizontal="center"/>
    </xf>
    <xf numFmtId="0" fontId="10" fillId="5" borderId="4" xfId="0" applyFont="1" applyFill="1" applyBorder="1" applyAlignment="1">
      <alignment horizontal="center"/>
    </xf>
    <xf numFmtId="0" fontId="10" fillId="5" borderId="5" xfId="0" applyFont="1" applyFill="1" applyBorder="1" applyAlignment="1">
      <alignment horizontal="center"/>
    </xf>
    <xf numFmtId="0" fontId="13" fillId="7" borderId="34" xfId="0" applyFont="1" applyFill="1" applyBorder="1" applyAlignment="1">
      <alignment horizontal="center"/>
    </xf>
    <xf numFmtId="0" fontId="13" fillId="7" borderId="35" xfId="0" applyFont="1" applyFill="1" applyBorder="1" applyAlignment="1">
      <alignment horizontal="center"/>
    </xf>
    <xf numFmtId="0" fontId="13" fillId="7" borderId="37" xfId="0" applyFont="1" applyFill="1" applyBorder="1" applyAlignment="1">
      <alignment horizontal="center"/>
    </xf>
    <xf numFmtId="0" fontId="13" fillId="7" borderId="38" xfId="0" applyFont="1" applyFill="1" applyBorder="1" applyAlignment="1">
      <alignment horizontal="center"/>
    </xf>
    <xf numFmtId="0" fontId="13" fillId="7" borderId="36" xfId="0" applyFont="1" applyFill="1" applyBorder="1" applyAlignment="1">
      <alignment horizontal="center"/>
    </xf>
    <xf numFmtId="0" fontId="13" fillId="7" borderId="39" xfId="0" applyFont="1" applyFill="1" applyBorder="1" applyAlignment="1">
      <alignment horizontal="center"/>
    </xf>
    <xf numFmtId="0" fontId="13" fillId="0" borderId="0" xfId="0" applyFont="1" applyAlignment="1">
      <alignment horizontal="center" vertical="center"/>
    </xf>
    <xf numFmtId="0" fontId="8" fillId="0" borderId="0" xfId="0" applyFont="1" applyFill="1" applyBorder="1" applyAlignment="1">
      <alignment horizontal="center"/>
    </xf>
    <xf numFmtId="0" fontId="8" fillId="7" borderId="3" xfId="0" applyFont="1" applyFill="1" applyBorder="1" applyAlignment="1">
      <alignment horizontal="center"/>
    </xf>
    <xf numFmtId="0" fontId="8" fillId="7" borderId="5" xfId="0" applyFont="1" applyFill="1" applyBorder="1" applyAlignment="1">
      <alignment horizontal="center"/>
    </xf>
    <xf numFmtId="0" fontId="13" fillId="7" borderId="37" xfId="0" applyFont="1" applyFill="1" applyBorder="1" applyAlignment="1">
      <alignment horizontal="center" vertical="center" wrapText="1"/>
    </xf>
    <xf numFmtId="0" fontId="13" fillId="7" borderId="38"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4"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10" fillId="9" borderId="3" xfId="0" applyFont="1" applyFill="1" applyBorder="1" applyAlignment="1">
      <alignment horizontal="center" vertical="center"/>
    </xf>
    <xf numFmtId="0" fontId="10" fillId="9" borderId="4" xfId="0" applyFont="1" applyFill="1" applyBorder="1" applyAlignment="1">
      <alignment horizontal="center" vertical="center"/>
    </xf>
    <xf numFmtId="0" fontId="10" fillId="9" borderId="5" xfId="0" applyFont="1" applyFill="1" applyBorder="1" applyAlignment="1">
      <alignment horizontal="center" vertical="center"/>
    </xf>
    <xf numFmtId="2" fontId="13" fillId="0" borderId="10" xfId="0" applyNumberFormat="1" applyFont="1" applyBorder="1" applyAlignment="1">
      <alignment horizontal="center"/>
    </xf>
    <xf numFmtId="2" fontId="13" fillId="0" borderId="0" xfId="0" applyNumberFormat="1" applyFont="1" applyBorder="1" applyAlignment="1">
      <alignment horizontal="center"/>
    </xf>
    <xf numFmtId="0" fontId="4" fillId="7" borderId="0" xfId="0" applyFont="1" applyFill="1" applyAlignment="1">
      <alignment horizontal="center"/>
    </xf>
    <xf numFmtId="169" fontId="8" fillId="0" borderId="1" xfId="0" applyNumberFormat="1" applyFont="1" applyBorder="1" applyAlignment="1">
      <alignment horizontal="center"/>
    </xf>
    <xf numFmtId="169" fontId="8" fillId="0" borderId="9" xfId="0" applyNumberFormat="1" applyFont="1" applyBorder="1" applyAlignment="1">
      <alignment horizontal="center"/>
    </xf>
    <xf numFmtId="0" fontId="13" fillId="0" borderId="10" xfId="0" applyFont="1" applyBorder="1" applyAlignment="1">
      <alignment horizontal="center"/>
    </xf>
    <xf numFmtId="0" fontId="13" fillId="0" borderId="0" xfId="0" applyFont="1" applyBorder="1" applyAlignment="1">
      <alignment horizontal="center"/>
    </xf>
    <xf numFmtId="0" fontId="13" fillId="0" borderId="15" xfId="0" applyFont="1" applyBorder="1" applyAlignment="1">
      <alignment horizontal="center"/>
    </xf>
    <xf numFmtId="2" fontId="13" fillId="0" borderId="1" xfId="0" applyNumberFormat="1" applyFont="1" applyBorder="1" applyAlignment="1">
      <alignment horizontal="center"/>
    </xf>
    <xf numFmtId="2" fontId="13" fillId="0" borderId="9" xfId="0" applyNumberFormat="1" applyFont="1" applyBorder="1" applyAlignment="1">
      <alignment horizontal="center"/>
    </xf>
    <xf numFmtId="0" fontId="8" fillId="9" borderId="3" xfId="0" applyFont="1" applyFill="1" applyBorder="1" applyAlignment="1">
      <alignment horizontal="center"/>
    </xf>
    <xf numFmtId="0" fontId="8" fillId="9" borderId="4" xfId="0" applyFont="1" applyFill="1" applyBorder="1" applyAlignment="1">
      <alignment horizontal="center"/>
    </xf>
    <xf numFmtId="0" fontId="8" fillId="9" borderId="5" xfId="0" applyFont="1" applyFill="1" applyBorder="1" applyAlignment="1">
      <alignment horizontal="center"/>
    </xf>
    <xf numFmtId="0" fontId="13" fillId="6" borderId="3" xfId="0" applyFont="1" applyFill="1" applyBorder="1" applyAlignment="1">
      <alignment horizontal="center" vertical="center" wrapText="1"/>
    </xf>
    <xf numFmtId="0" fontId="13" fillId="6" borderId="4" xfId="0" applyFont="1" applyFill="1" applyBorder="1" applyAlignment="1">
      <alignment horizontal="center" vertical="center" wrapText="1"/>
    </xf>
    <xf numFmtId="169" fontId="9" fillId="7" borderId="4" xfId="0" applyNumberFormat="1" applyFont="1" applyFill="1" applyBorder="1" applyAlignment="1">
      <alignment horizontal="center" vertical="center"/>
    </xf>
    <xf numFmtId="169" fontId="9" fillId="7" borderId="5" xfId="0" applyNumberFormat="1" applyFont="1" applyFill="1" applyBorder="1" applyAlignment="1">
      <alignment horizontal="center" vertical="center"/>
    </xf>
    <xf numFmtId="1" fontId="4" fillId="0" borderId="1" xfId="0" applyNumberFormat="1" applyFont="1" applyFill="1" applyBorder="1" applyAlignment="1"/>
  </cellXfs>
  <cellStyles count="2">
    <cellStyle name="Normal" xfId="0" builtinId="0"/>
    <cellStyle name="Normal 2" xfId="1"/>
  </cellStyles>
  <dxfs count="0"/>
  <tableStyles count="0" defaultTableStyle="TableStyleMedium2" defaultPivotStyle="PivotStyleLight16"/>
  <colors>
    <mruColors>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C"/>
  <c:roundedCorners val="0"/>
  <mc:AlternateContent xmlns:mc="http://schemas.openxmlformats.org/markup-compatibility/2006">
    <mc:Choice xmlns:c14="http://schemas.microsoft.com/office/drawing/2007/8/2/chart" Requires="c14">
      <c14:style val="136"/>
    </mc:Choice>
    <mc:Fallback>
      <c:style val="36"/>
    </mc:Fallback>
  </mc:AlternateContent>
  <c:chart>
    <c:autoTitleDeleted val="0"/>
    <c:plotArea>
      <c:layout/>
      <c:scatterChart>
        <c:scatterStyle val="smoothMarker"/>
        <c:varyColors val="0"/>
        <c:ser>
          <c:idx val="0"/>
          <c:order val="0"/>
          <c:marker>
            <c:symbol val="none"/>
          </c:marker>
          <c:xVal>
            <c:numRef>
              <c:f>DATOS!$D$6:$D$41</c:f>
              <c:numCache>
                <c:formatCode>_("$"* #,##0.00_);_("$"* \(#,##0.00\);_("$"* "-"??_);_(@_)</c:formatCode>
                <c:ptCount val="36"/>
                <c:pt idx="0">
                  <c:v>2481000000</c:v>
                </c:pt>
                <c:pt idx="1">
                  <c:v>2451000000</c:v>
                </c:pt>
                <c:pt idx="2">
                  <c:v>2327000000</c:v>
                </c:pt>
                <c:pt idx="3">
                  <c:v>2348000000</c:v>
                </c:pt>
                <c:pt idx="4">
                  <c:v>2620000000</c:v>
                </c:pt>
                <c:pt idx="5">
                  <c:v>2905000000</c:v>
                </c:pt>
                <c:pt idx="6">
                  <c:v>2172000000</c:v>
                </c:pt>
                <c:pt idx="7">
                  <c:v>1928000000</c:v>
                </c:pt>
                <c:pt idx="8">
                  <c:v>2192000000</c:v>
                </c:pt>
                <c:pt idx="9">
                  <c:v>2354000000</c:v>
                </c:pt>
                <c:pt idx="10">
                  <c:v>2714000000</c:v>
                </c:pt>
                <c:pt idx="11">
                  <c:v>2852000000</c:v>
                </c:pt>
                <c:pt idx="12">
                  <c:v>3007000000</c:v>
                </c:pt>
                <c:pt idx="13">
                  <c:v>2904000000</c:v>
                </c:pt>
                <c:pt idx="14">
                  <c:v>3819000000</c:v>
                </c:pt>
                <c:pt idx="15">
                  <c:v>4307000000</c:v>
                </c:pt>
                <c:pt idx="16">
                  <c:v>5198600000</c:v>
                </c:pt>
                <c:pt idx="17">
                  <c:v>5264000000</c:v>
                </c:pt>
                <c:pt idx="18">
                  <c:v>4203000000</c:v>
                </c:pt>
                <c:pt idx="19">
                  <c:v>4451000000</c:v>
                </c:pt>
                <c:pt idx="20">
                  <c:v>4927000000</c:v>
                </c:pt>
                <c:pt idx="21">
                  <c:v>4678000000</c:v>
                </c:pt>
                <c:pt idx="22">
                  <c:v>5042000000</c:v>
                </c:pt>
                <c:pt idx="23">
                  <c:v>6222690000</c:v>
                </c:pt>
                <c:pt idx="24">
                  <c:v>7752890000</c:v>
                </c:pt>
                <c:pt idx="25">
                  <c:v>10100000000</c:v>
                </c:pt>
                <c:pt idx="26">
                  <c:v>12728000000</c:v>
                </c:pt>
                <c:pt idx="27">
                  <c:v>14321000000</c:v>
                </c:pt>
                <c:pt idx="28">
                  <c:v>18818325500</c:v>
                </c:pt>
                <c:pt idx="29">
                  <c:v>13863054000</c:v>
                </c:pt>
                <c:pt idx="30">
                  <c:v>17489922000</c:v>
                </c:pt>
                <c:pt idx="31">
                  <c:v>22322348000</c:v>
                </c:pt>
                <c:pt idx="32">
                  <c:v>23764756000</c:v>
                </c:pt>
                <c:pt idx="33">
                  <c:v>24847847000</c:v>
                </c:pt>
                <c:pt idx="34">
                  <c:v>25724432489.359001</c:v>
                </c:pt>
                <c:pt idx="35">
                  <c:v>18330607042.693001</c:v>
                </c:pt>
              </c:numCache>
            </c:numRef>
          </c:xVal>
          <c:yVal>
            <c:numRef>
              <c:f>DATOS!#REF!</c:f>
              <c:numCache>
                <c:formatCode>General</c:formatCode>
                <c:ptCount val="1"/>
                <c:pt idx="0">
                  <c:v>1</c:v>
                </c:pt>
              </c:numCache>
            </c:numRef>
          </c:yVal>
          <c:smooth val="1"/>
        </c:ser>
        <c:ser>
          <c:idx val="1"/>
          <c:order val="1"/>
          <c:marker>
            <c:symbol val="none"/>
          </c:marker>
          <c:trendline>
            <c:trendlineType val="linear"/>
            <c:dispRSqr val="0"/>
            <c:dispEq val="1"/>
            <c:trendlineLbl>
              <c:layout>
                <c:manualLayout>
                  <c:x val="-0.14010291003161665"/>
                  <c:y val="8.3876225027211884E-2"/>
                </c:manualLayout>
              </c:layout>
              <c:numFmt formatCode="#,##0.00" sourceLinked="0"/>
            </c:trendlineLbl>
          </c:trendline>
          <c:xVal>
            <c:numRef>
              <c:f>DATOS!$D$6:$D$41</c:f>
              <c:numCache>
                <c:formatCode>_("$"* #,##0.00_);_("$"* \(#,##0.00\);_("$"* "-"??_);_(@_)</c:formatCode>
                <c:ptCount val="36"/>
                <c:pt idx="0">
                  <c:v>2481000000</c:v>
                </c:pt>
                <c:pt idx="1">
                  <c:v>2451000000</c:v>
                </c:pt>
                <c:pt idx="2">
                  <c:v>2327000000</c:v>
                </c:pt>
                <c:pt idx="3">
                  <c:v>2348000000</c:v>
                </c:pt>
                <c:pt idx="4">
                  <c:v>2620000000</c:v>
                </c:pt>
                <c:pt idx="5">
                  <c:v>2905000000</c:v>
                </c:pt>
                <c:pt idx="6">
                  <c:v>2172000000</c:v>
                </c:pt>
                <c:pt idx="7">
                  <c:v>1928000000</c:v>
                </c:pt>
                <c:pt idx="8">
                  <c:v>2192000000</c:v>
                </c:pt>
                <c:pt idx="9">
                  <c:v>2354000000</c:v>
                </c:pt>
                <c:pt idx="10">
                  <c:v>2714000000</c:v>
                </c:pt>
                <c:pt idx="11">
                  <c:v>2852000000</c:v>
                </c:pt>
                <c:pt idx="12">
                  <c:v>3007000000</c:v>
                </c:pt>
                <c:pt idx="13">
                  <c:v>2904000000</c:v>
                </c:pt>
                <c:pt idx="14">
                  <c:v>3819000000</c:v>
                </c:pt>
                <c:pt idx="15">
                  <c:v>4307000000</c:v>
                </c:pt>
                <c:pt idx="16">
                  <c:v>5198600000</c:v>
                </c:pt>
                <c:pt idx="17">
                  <c:v>5264000000</c:v>
                </c:pt>
                <c:pt idx="18">
                  <c:v>4203000000</c:v>
                </c:pt>
                <c:pt idx="19">
                  <c:v>4451000000</c:v>
                </c:pt>
                <c:pt idx="20">
                  <c:v>4927000000</c:v>
                </c:pt>
                <c:pt idx="21">
                  <c:v>4678000000</c:v>
                </c:pt>
                <c:pt idx="22">
                  <c:v>5042000000</c:v>
                </c:pt>
                <c:pt idx="23">
                  <c:v>6222690000</c:v>
                </c:pt>
                <c:pt idx="24">
                  <c:v>7752890000</c:v>
                </c:pt>
                <c:pt idx="25">
                  <c:v>10100000000</c:v>
                </c:pt>
                <c:pt idx="26">
                  <c:v>12728000000</c:v>
                </c:pt>
                <c:pt idx="27">
                  <c:v>14321000000</c:v>
                </c:pt>
                <c:pt idx="28">
                  <c:v>18818325500</c:v>
                </c:pt>
                <c:pt idx="29">
                  <c:v>13863054000</c:v>
                </c:pt>
                <c:pt idx="30">
                  <c:v>17489922000</c:v>
                </c:pt>
                <c:pt idx="31">
                  <c:v>22322348000</c:v>
                </c:pt>
                <c:pt idx="32">
                  <c:v>23764756000</c:v>
                </c:pt>
                <c:pt idx="33">
                  <c:v>24847847000</c:v>
                </c:pt>
                <c:pt idx="34">
                  <c:v>25724432489.359001</c:v>
                </c:pt>
                <c:pt idx="35">
                  <c:v>18330607042.693001</c:v>
                </c:pt>
              </c:numCache>
            </c:numRef>
          </c:xVal>
          <c:yVal>
            <c:numRef>
              <c:f>DATOS!$E$6:$E$41</c:f>
              <c:numCache>
                <c:formatCode>_("$"* #,##0.00_);_("$"* \(#,##0.00\);_("$"* "-"??_);_(@_)</c:formatCode>
                <c:ptCount val="36"/>
                <c:pt idx="0">
                  <c:v>17881514682.878384</c:v>
                </c:pt>
                <c:pt idx="1">
                  <c:v>21810767209.369484</c:v>
                </c:pt>
                <c:pt idx="2">
                  <c:v>19929853574.609524</c:v>
                </c:pt>
                <c:pt idx="3">
                  <c:v>17152483214.353634</c:v>
                </c:pt>
                <c:pt idx="4">
                  <c:v>16912515183.278257</c:v>
                </c:pt>
                <c:pt idx="5">
                  <c:v>17149094589.982655</c:v>
                </c:pt>
                <c:pt idx="6">
                  <c:v>15314143988.062119</c:v>
                </c:pt>
                <c:pt idx="7">
                  <c:v>13945431882.227064</c:v>
                </c:pt>
                <c:pt idx="8">
                  <c:v>13051886552.337729</c:v>
                </c:pt>
                <c:pt idx="9">
                  <c:v>13890828707.6493</c:v>
                </c:pt>
                <c:pt idx="10">
                  <c:v>15239278100.350185</c:v>
                </c:pt>
                <c:pt idx="11">
                  <c:v>16988535267.633816</c:v>
                </c:pt>
                <c:pt idx="12">
                  <c:v>18094238119.059528</c:v>
                </c:pt>
                <c:pt idx="13">
                  <c:v>18938717358.67934</c:v>
                </c:pt>
                <c:pt idx="14">
                  <c:v>22708673336.668331</c:v>
                </c:pt>
                <c:pt idx="15">
                  <c:v>24432884442.221107</c:v>
                </c:pt>
                <c:pt idx="16">
                  <c:v>25226393196.598297</c:v>
                </c:pt>
                <c:pt idx="17">
                  <c:v>28162053026.513256</c:v>
                </c:pt>
                <c:pt idx="18">
                  <c:v>27981896948.474236</c:v>
                </c:pt>
                <c:pt idx="19">
                  <c:v>19645272636.318157</c:v>
                </c:pt>
                <c:pt idx="20">
                  <c:v>18327764882.441219</c:v>
                </c:pt>
                <c:pt idx="21">
                  <c:v>24468324000</c:v>
                </c:pt>
                <c:pt idx="22">
                  <c:v>28548945000</c:v>
                </c:pt>
                <c:pt idx="23">
                  <c:v>32432859000</c:v>
                </c:pt>
                <c:pt idx="24">
                  <c:v>36591661000</c:v>
                </c:pt>
                <c:pt idx="25">
                  <c:v>41507085000</c:v>
                </c:pt>
                <c:pt idx="26">
                  <c:v>46802044000</c:v>
                </c:pt>
                <c:pt idx="27">
                  <c:v>51007777000.000008</c:v>
                </c:pt>
                <c:pt idx="28">
                  <c:v>61762635000.000008</c:v>
                </c:pt>
                <c:pt idx="29">
                  <c:v>62519686000</c:v>
                </c:pt>
                <c:pt idx="30">
                  <c:v>69555367000</c:v>
                </c:pt>
                <c:pt idx="31">
                  <c:v>79276664000</c:v>
                </c:pt>
                <c:pt idx="32">
                  <c:v>87924544000</c:v>
                </c:pt>
                <c:pt idx="33">
                  <c:v>95129659000</c:v>
                </c:pt>
                <c:pt idx="34">
                  <c:v>102292260000</c:v>
                </c:pt>
                <c:pt idx="35">
                  <c:v>100176808000</c:v>
                </c:pt>
              </c:numCache>
            </c:numRef>
          </c:yVal>
          <c:smooth val="1"/>
        </c:ser>
        <c:dLbls>
          <c:showLegendKey val="0"/>
          <c:showVal val="0"/>
          <c:showCatName val="0"/>
          <c:showSerName val="0"/>
          <c:showPercent val="0"/>
          <c:showBubbleSize val="0"/>
        </c:dLbls>
        <c:axId val="661293888"/>
        <c:axId val="661294464"/>
      </c:scatterChart>
      <c:valAx>
        <c:axId val="661293888"/>
        <c:scaling>
          <c:orientation val="minMax"/>
        </c:scaling>
        <c:delete val="0"/>
        <c:axPos val="b"/>
        <c:numFmt formatCode="_(&quot;$&quot;* #,##0.00_);_(&quot;$&quot;* \(#,##0.00\);_(&quot;$&quot;* &quot;-&quot;??_);_(@_)" sourceLinked="1"/>
        <c:majorTickMark val="out"/>
        <c:minorTickMark val="none"/>
        <c:tickLblPos val="nextTo"/>
        <c:crossAx val="661294464"/>
        <c:crosses val="autoZero"/>
        <c:crossBetween val="midCat"/>
      </c:valAx>
      <c:valAx>
        <c:axId val="661294464"/>
        <c:scaling>
          <c:orientation val="minMax"/>
        </c:scaling>
        <c:delete val="0"/>
        <c:axPos val="l"/>
        <c:majorGridlines/>
        <c:numFmt formatCode="#,##0.00" sourceLinked="0"/>
        <c:majorTickMark val="out"/>
        <c:minorTickMark val="none"/>
        <c:tickLblPos val="nextTo"/>
        <c:crossAx val="661293888"/>
        <c:crosses val="autoZero"/>
        <c:crossBetween val="midCat"/>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C"/>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C"/>
              <a:t>Variable X 1 Gráfico de los residuales</a:t>
            </a:r>
          </a:p>
        </c:rich>
      </c:tx>
      <c:layout/>
      <c:overlay val="0"/>
    </c:title>
    <c:autoTitleDeleted val="0"/>
    <c:plotArea>
      <c:layout/>
      <c:scatterChart>
        <c:scatterStyle val="lineMarker"/>
        <c:varyColors val="0"/>
        <c:ser>
          <c:idx val="0"/>
          <c:order val="0"/>
          <c:spPr>
            <a:ln w="19050">
              <a:noFill/>
            </a:ln>
          </c:spPr>
          <c:xVal>
            <c:numRef>
              <c:f>DATOS!$D$6:$D$41</c:f>
              <c:numCache>
                <c:formatCode>_("$"* #,##0.00_);_("$"* \(#,##0.00\);_("$"* "-"??_);_(@_)</c:formatCode>
                <c:ptCount val="36"/>
                <c:pt idx="0">
                  <c:v>2481000000</c:v>
                </c:pt>
                <c:pt idx="1">
                  <c:v>2451000000</c:v>
                </c:pt>
                <c:pt idx="2">
                  <c:v>2327000000</c:v>
                </c:pt>
                <c:pt idx="3">
                  <c:v>2348000000</c:v>
                </c:pt>
                <c:pt idx="4">
                  <c:v>2620000000</c:v>
                </c:pt>
                <c:pt idx="5">
                  <c:v>2905000000</c:v>
                </c:pt>
                <c:pt idx="6">
                  <c:v>2172000000</c:v>
                </c:pt>
                <c:pt idx="7">
                  <c:v>1928000000</c:v>
                </c:pt>
                <c:pt idx="8">
                  <c:v>2192000000</c:v>
                </c:pt>
                <c:pt idx="9">
                  <c:v>2354000000</c:v>
                </c:pt>
                <c:pt idx="10">
                  <c:v>2714000000</c:v>
                </c:pt>
                <c:pt idx="11">
                  <c:v>2852000000</c:v>
                </c:pt>
                <c:pt idx="12">
                  <c:v>3007000000</c:v>
                </c:pt>
                <c:pt idx="13">
                  <c:v>2904000000</c:v>
                </c:pt>
                <c:pt idx="14">
                  <c:v>3819000000</c:v>
                </c:pt>
                <c:pt idx="15">
                  <c:v>4307000000</c:v>
                </c:pt>
                <c:pt idx="16">
                  <c:v>5198600000</c:v>
                </c:pt>
                <c:pt idx="17">
                  <c:v>5264000000</c:v>
                </c:pt>
                <c:pt idx="18">
                  <c:v>4203000000</c:v>
                </c:pt>
                <c:pt idx="19">
                  <c:v>4451000000</c:v>
                </c:pt>
                <c:pt idx="20">
                  <c:v>4927000000</c:v>
                </c:pt>
                <c:pt idx="21">
                  <c:v>4678000000</c:v>
                </c:pt>
                <c:pt idx="22">
                  <c:v>5042000000</c:v>
                </c:pt>
                <c:pt idx="23">
                  <c:v>6222690000</c:v>
                </c:pt>
                <c:pt idx="24">
                  <c:v>7752890000</c:v>
                </c:pt>
                <c:pt idx="25">
                  <c:v>10100000000</c:v>
                </c:pt>
                <c:pt idx="26">
                  <c:v>12728000000</c:v>
                </c:pt>
                <c:pt idx="27">
                  <c:v>14321000000</c:v>
                </c:pt>
                <c:pt idx="28">
                  <c:v>18818325500</c:v>
                </c:pt>
                <c:pt idx="29">
                  <c:v>13863054000</c:v>
                </c:pt>
                <c:pt idx="30">
                  <c:v>17489922000</c:v>
                </c:pt>
                <c:pt idx="31">
                  <c:v>22322348000</c:v>
                </c:pt>
                <c:pt idx="32">
                  <c:v>23764756000</c:v>
                </c:pt>
                <c:pt idx="33">
                  <c:v>24847847000</c:v>
                </c:pt>
                <c:pt idx="34">
                  <c:v>25724432489.359001</c:v>
                </c:pt>
                <c:pt idx="35">
                  <c:v>18330607042.693001</c:v>
                </c:pt>
              </c:numCache>
            </c:numRef>
          </c:xVal>
          <c:yVal>
            <c:numRef>
              <c:f>'3.4. RESIDUOS'!$C$26:$C$61</c:f>
              <c:numCache>
                <c:formatCode>0.00</c:formatCode>
                <c:ptCount val="36"/>
                <c:pt idx="0">
                  <c:v>1071801385.3355942</c:v>
                </c:pt>
                <c:pt idx="1">
                  <c:v>5106528676.9000111</c:v>
                </c:pt>
                <c:pt idx="2">
                  <c:v>3661577404.4430962</c:v>
                </c:pt>
                <c:pt idx="3">
                  <c:v>810374708.63588524</c:v>
                </c:pt>
                <c:pt idx="4">
                  <c:v>-385897859.10423851</c:v>
                </c:pt>
                <c:pt idx="5">
                  <c:v>-1151328720.5963593</c:v>
                </c:pt>
                <c:pt idx="6">
                  <c:v>-409179229.22550011</c:v>
                </c:pt>
                <c:pt idx="7">
                  <c:v>-920029912.46423721</c:v>
                </c:pt>
                <c:pt idx="8">
                  <c:v>-2741753174.9987679</c:v>
                </c:pt>
                <c:pt idx="9">
                  <c:v>-2472374751.0831127</c:v>
                </c:pt>
                <c:pt idx="10">
                  <c:v>-2389622539.2620392</c:v>
                </c:pt>
                <c:pt idx="11">
                  <c:v>-1125549291.31567</c:v>
                </c:pt>
                <c:pt idx="12">
                  <c:v>-564799392.7687645</c:v>
                </c:pt>
                <c:pt idx="13">
                  <c:v>641809873.60277176</c:v>
                </c:pt>
                <c:pt idx="14">
                  <c:v>1194785516.8555717</c:v>
                </c:pt>
                <c:pt idx="15">
                  <c:v>1203273777.2157135</c:v>
                </c:pt>
                <c:pt idx="16">
                  <c:v>-1137927486.386097</c:v>
                </c:pt>
                <c:pt idx="17">
                  <c:v>1567797355.6690292</c:v>
                </c:pt>
                <c:pt idx="18">
                  <c:v>5117932135.723011</c:v>
                </c:pt>
                <c:pt idx="19">
                  <c:v>-4090616901.0391579</c:v>
                </c:pt>
                <c:pt idx="20">
                  <c:v>-7081657594.0794029</c:v>
                </c:pt>
                <c:pt idx="21">
                  <c:v>-65657926.412086487</c:v>
                </c:pt>
                <c:pt idx="22">
                  <c:v>2735202590.6983261</c:v>
                </c:pt>
                <c:pt idx="23">
                  <c:v>2468016578.2178116</c:v>
                </c:pt>
                <c:pt idx="24">
                  <c:v>1246902394.3781204</c:v>
                </c:pt>
                <c:pt idx="25">
                  <c:v>-2089702800.6630249</c:v>
                </c:pt>
                <c:pt idx="26">
                  <c:v>-6034333221.0856628</c:v>
                </c:pt>
                <c:pt idx="27">
                  <c:v>-7429310246.4788132</c:v>
                </c:pt>
                <c:pt idx="28">
                  <c:v>-12486263932.170189</c:v>
                </c:pt>
                <c:pt idx="29">
                  <c:v>5692656979.0633545</c:v>
                </c:pt>
                <c:pt idx="30">
                  <c:v>-23097029.33442688</c:v>
                </c:pt>
                <c:pt idx="31">
                  <c:v>-7291766598.8074951</c:v>
                </c:pt>
                <c:pt idx="32">
                  <c:v>-3715141430.1366272</c:v>
                </c:pt>
                <c:pt idx="33">
                  <c:v>-317985389.40411377</c:v>
                </c:pt>
                <c:pt idx="34">
                  <c:v>3762693992.0352173</c:v>
                </c:pt>
                <c:pt idx="35">
                  <c:v>27642642058.042358</c:v>
                </c:pt>
              </c:numCache>
            </c:numRef>
          </c:yVal>
          <c:smooth val="0"/>
        </c:ser>
        <c:dLbls>
          <c:showLegendKey val="0"/>
          <c:showVal val="0"/>
          <c:showCatName val="0"/>
          <c:showSerName val="0"/>
          <c:showPercent val="0"/>
          <c:showBubbleSize val="0"/>
        </c:dLbls>
        <c:axId val="661298496"/>
        <c:axId val="159178752"/>
      </c:scatterChart>
      <c:valAx>
        <c:axId val="661298496"/>
        <c:scaling>
          <c:orientation val="minMax"/>
        </c:scaling>
        <c:delete val="0"/>
        <c:axPos val="b"/>
        <c:title>
          <c:tx>
            <c:rich>
              <a:bodyPr/>
              <a:lstStyle/>
              <a:p>
                <a:pPr>
                  <a:defRPr/>
                </a:pPr>
                <a:r>
                  <a:rPr lang="es-EC"/>
                  <a:t>Variable X 1</a:t>
                </a:r>
              </a:p>
            </c:rich>
          </c:tx>
          <c:layout/>
          <c:overlay val="0"/>
        </c:title>
        <c:numFmt formatCode="_(&quot;$&quot;* #,##0.00_);_(&quot;$&quot;* \(#,##0.00\);_(&quot;$&quot;* &quot;-&quot;??_);_(@_)" sourceLinked="1"/>
        <c:majorTickMark val="out"/>
        <c:minorTickMark val="none"/>
        <c:tickLblPos val="nextTo"/>
        <c:crossAx val="159178752"/>
        <c:crosses val="autoZero"/>
        <c:crossBetween val="midCat"/>
      </c:valAx>
      <c:valAx>
        <c:axId val="159178752"/>
        <c:scaling>
          <c:orientation val="minMax"/>
        </c:scaling>
        <c:delete val="0"/>
        <c:axPos val="l"/>
        <c:title>
          <c:tx>
            <c:rich>
              <a:bodyPr/>
              <a:lstStyle/>
              <a:p>
                <a:pPr>
                  <a:defRPr/>
                </a:pPr>
                <a:r>
                  <a:rPr lang="es-EC"/>
                  <a:t>Residuos</a:t>
                </a:r>
              </a:p>
            </c:rich>
          </c:tx>
          <c:layout/>
          <c:overlay val="0"/>
        </c:title>
        <c:numFmt formatCode="#,##0.00" sourceLinked="0"/>
        <c:majorTickMark val="out"/>
        <c:minorTickMark val="none"/>
        <c:tickLblPos val="nextTo"/>
        <c:crossAx val="661298496"/>
        <c:crosses val="autoZero"/>
        <c:crossBetween val="midCat"/>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205;NDICE!A1"/><Relationship Id="rId1" Type="http://schemas.openxmlformats.org/officeDocument/2006/relationships/image" Target="../media/image2.jpe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4.1. REGRESIONX'!A1"/><Relationship Id="rId2" Type="http://schemas.openxmlformats.org/officeDocument/2006/relationships/hyperlink" Target="#'3.4. RESIDUOS'!A1"/><Relationship Id="rId1" Type="http://schemas.openxmlformats.org/officeDocument/2006/relationships/hyperlink" Target="#&#205;NDICE!A1"/></Relationships>
</file>

<file path=xl/drawings/_rels/drawing11.xml.rels><?xml version="1.0" encoding="UTF-8" standalone="yes"?>
<Relationships xmlns="http://schemas.openxmlformats.org/package/2006/relationships"><Relationship Id="rId3" Type="http://schemas.openxmlformats.org/officeDocument/2006/relationships/hyperlink" Target="#'5. EXPLOTAR'!A1"/><Relationship Id="rId2" Type="http://schemas.openxmlformats.org/officeDocument/2006/relationships/hyperlink" Target="#'4. PRONOSTICAR'!A1"/><Relationship Id="rId1" Type="http://schemas.openxmlformats.org/officeDocument/2006/relationships/hyperlink" Target="#&#205;NDICE!A1"/></Relationships>
</file>

<file path=xl/drawings/_rels/drawing12.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hyperlink" Target="#'4.1. REGRESIONX'!A1"/><Relationship Id="rId1" Type="http://schemas.openxmlformats.org/officeDocument/2006/relationships/hyperlink" Target="#&#205;NDICE!A1"/></Relationships>
</file>

<file path=xl/drawings/_rels/drawing2.xml.rels><?xml version="1.0" encoding="UTF-8" standalone="yes"?>
<Relationships xmlns="http://schemas.openxmlformats.org/package/2006/relationships"><Relationship Id="rId3" Type="http://schemas.openxmlformats.org/officeDocument/2006/relationships/hyperlink" Target="#'2.ESTIMAR'!A1"/><Relationship Id="rId7" Type="http://schemas.openxmlformats.org/officeDocument/2006/relationships/hyperlink" Target="#CAR&#193;TULA!A1"/><Relationship Id="rId2" Type="http://schemas.openxmlformats.org/officeDocument/2006/relationships/hyperlink" Target="#'1.ESPECIFICAR'!A1"/><Relationship Id="rId1" Type="http://schemas.openxmlformats.org/officeDocument/2006/relationships/hyperlink" Target="#DATOS!A1"/><Relationship Id="rId6" Type="http://schemas.openxmlformats.org/officeDocument/2006/relationships/hyperlink" Target="#'5. EXPLOTAR'!A1"/><Relationship Id="rId5" Type="http://schemas.openxmlformats.org/officeDocument/2006/relationships/hyperlink" Target="#'4. PRONOSTICAR'!A1"/><Relationship Id="rId4" Type="http://schemas.openxmlformats.org/officeDocument/2006/relationships/hyperlink" Target="#'3.COMPROBAR'!A1"/></Relationships>
</file>

<file path=xl/drawings/_rels/drawing3.xml.rels><?xml version="1.0" encoding="UTF-8" standalone="yes"?>
<Relationships xmlns="http://schemas.openxmlformats.org/package/2006/relationships"><Relationship Id="rId2" Type="http://schemas.openxmlformats.org/officeDocument/2006/relationships/hyperlink" Target="#'1.ESPECIFICAR'!A1"/><Relationship Id="rId1" Type="http://schemas.openxmlformats.org/officeDocument/2006/relationships/hyperlink" Target="#&#205;NDICE!A1"/></Relationships>
</file>

<file path=xl/drawings/_rels/drawing4.xml.rels><?xml version="1.0" encoding="UTF-8" standalone="yes"?>
<Relationships xmlns="http://schemas.openxmlformats.org/package/2006/relationships"><Relationship Id="rId3" Type="http://schemas.openxmlformats.org/officeDocument/2006/relationships/hyperlink" Target="#'2.ESTIMAR'!A1"/><Relationship Id="rId2" Type="http://schemas.openxmlformats.org/officeDocument/2006/relationships/hyperlink" Target="#DATOS!A1"/><Relationship Id="rId1" Type="http://schemas.openxmlformats.org/officeDocument/2006/relationships/hyperlink" Target="#&#205;NDICE!A1"/></Relationships>
</file>

<file path=xl/drawings/_rels/drawing5.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hyperlink" Target="#'2.2.REGRESION'!A1"/><Relationship Id="rId1" Type="http://schemas.openxmlformats.org/officeDocument/2006/relationships/hyperlink" Target="#'2.1.MATRICES'!A1"/><Relationship Id="rId6" Type="http://schemas.openxmlformats.org/officeDocument/2006/relationships/hyperlink" Target="#'1.ESPECIFICAR'!A1"/><Relationship Id="rId5" Type="http://schemas.openxmlformats.org/officeDocument/2006/relationships/hyperlink" Target="#&#205;NDICE!A1"/><Relationship Id="rId4" Type="http://schemas.openxmlformats.org/officeDocument/2006/relationships/hyperlink" Target="Modelo_Univariante_msf_escobar_herrera_mena_mosquera_ruiz.wf1" TargetMode="External"/></Relationships>
</file>

<file path=xl/drawings/_rels/drawing6.xml.rels><?xml version="1.0" encoding="UTF-8" standalone="yes"?>
<Relationships xmlns="http://schemas.openxmlformats.org/package/2006/relationships"><Relationship Id="rId3" Type="http://schemas.openxmlformats.org/officeDocument/2006/relationships/hyperlink" Target="#'2.2.REGRESION'!A1"/><Relationship Id="rId2" Type="http://schemas.openxmlformats.org/officeDocument/2006/relationships/hyperlink" Target="#'2.ESTIMAR'!A1"/><Relationship Id="rId1" Type="http://schemas.openxmlformats.org/officeDocument/2006/relationships/hyperlink" Target="#&#205;NDICE!A1"/></Relationships>
</file>

<file path=xl/drawings/_rels/drawing7.xml.rels><?xml version="1.0" encoding="UTF-8" standalone="yes"?>
<Relationships xmlns="http://schemas.openxmlformats.org/package/2006/relationships"><Relationship Id="rId3" Type="http://schemas.openxmlformats.org/officeDocument/2006/relationships/hyperlink" Target="#'3.COMPROBAR'!A1"/><Relationship Id="rId2" Type="http://schemas.openxmlformats.org/officeDocument/2006/relationships/hyperlink" Target="#'2.1.MATRICES'!A1"/><Relationship Id="rId1" Type="http://schemas.openxmlformats.org/officeDocument/2006/relationships/hyperlink" Target="#&#205;NDICE!A1"/></Relationships>
</file>

<file path=xl/drawings/_rels/drawing8.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6.jpeg"/><Relationship Id="rId1" Type="http://schemas.openxmlformats.org/officeDocument/2006/relationships/hyperlink" Target="#Residuos!A1"/><Relationship Id="rId5" Type="http://schemas.openxmlformats.org/officeDocument/2006/relationships/hyperlink" Target="#'3.4. RESIDUOS'!A1"/><Relationship Id="rId4" Type="http://schemas.openxmlformats.org/officeDocument/2006/relationships/hyperlink" Target="#'2.2.REGRESION'!A1"/></Relationships>
</file>

<file path=xl/drawings/_rels/drawing9.xml.rels><?xml version="1.0" encoding="UTF-8" standalone="yes"?>
<Relationships xmlns="http://schemas.openxmlformats.org/package/2006/relationships"><Relationship Id="rId3" Type="http://schemas.openxmlformats.org/officeDocument/2006/relationships/hyperlink" Target="#'4. PRONOSTICAR'!A1"/><Relationship Id="rId2" Type="http://schemas.openxmlformats.org/officeDocument/2006/relationships/hyperlink" Target="#'3.COMPROBAR'!A1"/><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6</xdr:col>
      <xdr:colOff>523875</xdr:colOff>
      <xdr:row>17</xdr:row>
      <xdr:rowOff>253791</xdr:rowOff>
    </xdr:from>
    <xdr:to>
      <xdr:col>13</xdr:col>
      <xdr:colOff>619125</xdr:colOff>
      <xdr:row>21</xdr:row>
      <xdr:rowOff>192378</xdr:rowOff>
    </xdr:to>
    <xdr:sp macro="" textlink="">
      <xdr:nvSpPr>
        <xdr:cNvPr id="5" name="Rectángulo 3"/>
        <xdr:cNvSpPr/>
      </xdr:nvSpPr>
      <xdr:spPr>
        <a:xfrm>
          <a:off x="4747461" y="4138988"/>
          <a:ext cx="5446796" cy="1216943"/>
        </a:xfrm>
        <a:prstGeom prst="rect">
          <a:avLst/>
        </a:prstGeom>
        <a:blipFill>
          <a:blip xmlns:r="http://schemas.openxmlformats.org/officeDocument/2006/relationships" r:embed="rId1"/>
          <a:tile tx="0" ty="0" sx="100000" sy="100000" flip="none" algn="tl"/>
        </a:blip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ctr"/>
          <a:r>
            <a:rPr lang="es-EC" sz="2800">
              <a:solidFill>
                <a:srgbClr val="002060"/>
              </a:solidFill>
              <a:latin typeface="Arial Black" pitchFamily="34" charset="0"/>
            </a:rPr>
            <a:t>TEMA:</a:t>
          </a:r>
        </a:p>
        <a:p>
          <a:pPr algn="ctr"/>
          <a:r>
            <a:rPr lang="es-EC" sz="2800">
              <a:solidFill>
                <a:sysClr val="windowText" lastClr="000000"/>
              </a:solidFill>
              <a:latin typeface="Arial Black" pitchFamily="34" charset="0"/>
            </a:rPr>
            <a:t>MODELO UNIVARIANTE</a:t>
          </a:r>
        </a:p>
      </xdr:txBody>
    </xdr:sp>
    <xdr:clientData/>
  </xdr:twoCellAnchor>
  <xdr:twoCellAnchor>
    <xdr:from>
      <xdr:col>16</xdr:col>
      <xdr:colOff>452438</xdr:colOff>
      <xdr:row>4</xdr:row>
      <xdr:rowOff>23812</xdr:rowOff>
    </xdr:from>
    <xdr:to>
      <xdr:col>18</xdr:col>
      <xdr:colOff>750094</xdr:colOff>
      <xdr:row>7</xdr:row>
      <xdr:rowOff>0</xdr:rowOff>
    </xdr:to>
    <xdr:sp macro="" textlink="">
      <xdr:nvSpPr>
        <xdr:cNvPr id="6" name="5 Rectángulo redondeado">
          <a:hlinkClick xmlns:r="http://schemas.openxmlformats.org/officeDocument/2006/relationships" r:id="rId2"/>
        </xdr:cNvPr>
        <xdr:cNvSpPr/>
      </xdr:nvSpPr>
      <xdr:spPr>
        <a:xfrm>
          <a:off x="12561094" y="785812"/>
          <a:ext cx="1821656" cy="547688"/>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2400">
              <a:solidFill>
                <a:sysClr val="windowText" lastClr="000000"/>
              </a:solidFill>
              <a:latin typeface="Arial Black" pitchFamily="34" charset="0"/>
            </a:rPr>
            <a:t>ÍNDICE</a:t>
          </a:r>
        </a:p>
      </xdr:txBody>
    </xdr:sp>
    <xdr:clientData/>
  </xdr:twoCellAnchor>
  <xdr:twoCellAnchor editAs="oneCell">
    <xdr:from>
      <xdr:col>15</xdr:col>
      <xdr:colOff>76363</xdr:colOff>
      <xdr:row>15</xdr:row>
      <xdr:rowOff>17008</xdr:rowOff>
    </xdr:from>
    <xdr:to>
      <xdr:col>20</xdr:col>
      <xdr:colOff>139121</xdr:colOff>
      <xdr:row>21</xdr:row>
      <xdr:rowOff>163286</xdr:rowOff>
    </xdr:to>
    <xdr:pic>
      <xdr:nvPicPr>
        <xdr:cNvPr id="7" name="6 Imagen" descr="Resultado de imagen para EXPORTACIONES"/>
        <xdr:cNvPicPr>
          <a:picLocks noChangeAspect="1" noChangeArrowheads="1"/>
        </xdr:cNvPicPr>
      </xdr:nvPicPr>
      <xdr:blipFill>
        <a:blip xmlns:r="http://schemas.openxmlformats.org/officeDocument/2006/relationships" r:embed="rId3" cstate="email">
          <a:extLst>
            <a:ext uri="{28A0092B-C50C-407E-A947-70E740481C1C}">
              <a14:useLocalDpi xmlns:a14="http://schemas.microsoft.com/office/drawing/2010/main"/>
            </a:ext>
          </a:extLst>
        </a:blip>
        <a:srcRect/>
        <a:stretch>
          <a:fillRect/>
        </a:stretch>
      </xdr:blipFill>
      <xdr:spPr bwMode="auto">
        <a:xfrm>
          <a:off x="11411113" y="3051401"/>
          <a:ext cx="3872758" cy="2173742"/>
        </a:xfrm>
        <a:prstGeom prst="rect">
          <a:avLst/>
        </a:prstGeom>
        <a:ln>
          <a:noFill/>
        </a:ln>
        <a:effectLst>
          <a:softEdge rad="112500"/>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100264</xdr:colOff>
      <xdr:row>1</xdr:row>
      <xdr:rowOff>18598</xdr:rowOff>
    </xdr:from>
    <xdr:to>
      <xdr:col>12</xdr:col>
      <xdr:colOff>551448</xdr:colOff>
      <xdr:row>8</xdr:row>
      <xdr:rowOff>163272</xdr:rowOff>
    </xdr:to>
    <xdr:pic>
      <xdr:nvPicPr>
        <xdr:cNvPr id="8" name="7 Imagen" descr="Resultado de imagen para ESPE"/>
        <xdr:cNvPicPr>
          <a:picLocks noChangeAspect="1" noChangeArrowheads="1"/>
        </xdr:cNvPicPr>
      </xdr:nvPicPr>
      <xdr:blipFill>
        <a:blip xmlns:r="http://schemas.openxmlformats.org/officeDocument/2006/relationships" r:embed="rId4" cstate="email">
          <a:extLst>
            <a:ext uri="{28A0092B-C50C-407E-A947-70E740481C1C}">
              <a14:useLocalDpi xmlns:a14="http://schemas.microsoft.com/office/drawing/2010/main"/>
            </a:ext>
          </a:extLst>
        </a:blip>
        <a:srcRect/>
        <a:stretch>
          <a:fillRect/>
        </a:stretch>
      </xdr:blipFill>
      <xdr:spPr bwMode="auto">
        <a:xfrm>
          <a:off x="3559343" y="206591"/>
          <a:ext cx="5802730" cy="14606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1</xdr:row>
      <xdr:rowOff>0</xdr:rowOff>
    </xdr:from>
    <xdr:to>
      <xdr:col>10</xdr:col>
      <xdr:colOff>733425</xdr:colOff>
      <xdr:row>1</xdr:row>
      <xdr:rowOff>457200</xdr:rowOff>
    </xdr:to>
    <xdr:sp macro="" textlink="">
      <xdr:nvSpPr>
        <xdr:cNvPr id="2" name="1 Rectángulo redondeado">
          <a:hlinkClick xmlns:r="http://schemas.openxmlformats.org/officeDocument/2006/relationships" r:id="rId1"/>
        </xdr:cNvPr>
        <xdr:cNvSpPr/>
      </xdr:nvSpPr>
      <xdr:spPr>
        <a:xfrm>
          <a:off x="7324725" y="200025"/>
          <a:ext cx="1495425" cy="457200"/>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Arial Black" pitchFamily="34" charset="0"/>
            </a:rPr>
            <a:t>ÍNDICE</a:t>
          </a:r>
        </a:p>
      </xdr:txBody>
    </xdr:sp>
    <xdr:clientData/>
  </xdr:twoCellAnchor>
  <xdr:twoCellAnchor>
    <xdr:from>
      <xdr:col>8</xdr:col>
      <xdr:colOff>257175</xdr:colOff>
      <xdr:row>1</xdr:row>
      <xdr:rowOff>57150</xdr:rowOff>
    </xdr:from>
    <xdr:to>
      <xdr:col>8</xdr:col>
      <xdr:colOff>628649</xdr:colOff>
      <xdr:row>1</xdr:row>
      <xdr:rowOff>457200</xdr:rowOff>
    </xdr:to>
    <xdr:sp macro="" textlink="">
      <xdr:nvSpPr>
        <xdr:cNvPr id="3" name="2 Flecha derecha">
          <a:hlinkClick xmlns:r="http://schemas.openxmlformats.org/officeDocument/2006/relationships" r:id="rId2"/>
        </xdr:cNvPr>
        <xdr:cNvSpPr/>
      </xdr:nvSpPr>
      <xdr:spPr>
        <a:xfrm flipH="1">
          <a:off x="6819900" y="257175"/>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xdr:from>
      <xdr:col>11</xdr:col>
      <xdr:colOff>57150</xdr:colOff>
      <xdr:row>1</xdr:row>
      <xdr:rowOff>19050</xdr:rowOff>
    </xdr:from>
    <xdr:to>
      <xdr:col>11</xdr:col>
      <xdr:colOff>409575</xdr:colOff>
      <xdr:row>1</xdr:row>
      <xdr:rowOff>419100</xdr:rowOff>
    </xdr:to>
    <xdr:sp macro="" textlink="">
      <xdr:nvSpPr>
        <xdr:cNvPr id="4" name="3 Flecha derecha">
          <a:hlinkClick xmlns:r="http://schemas.openxmlformats.org/officeDocument/2006/relationships" r:id="rId3"/>
        </xdr:cNvPr>
        <xdr:cNvSpPr/>
      </xdr:nvSpPr>
      <xdr:spPr>
        <a:xfrm>
          <a:off x="8905875" y="219075"/>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1</xdr:row>
      <xdr:rowOff>0</xdr:rowOff>
    </xdr:from>
    <xdr:to>
      <xdr:col>8</xdr:col>
      <xdr:colOff>323850</xdr:colOff>
      <xdr:row>3</xdr:row>
      <xdr:rowOff>9525</xdr:rowOff>
    </xdr:to>
    <xdr:sp macro="" textlink="">
      <xdr:nvSpPr>
        <xdr:cNvPr id="2" name="1 Rectángulo redondeado">
          <a:hlinkClick xmlns:r="http://schemas.openxmlformats.org/officeDocument/2006/relationships" r:id="rId1"/>
        </xdr:cNvPr>
        <xdr:cNvSpPr/>
      </xdr:nvSpPr>
      <xdr:spPr>
        <a:xfrm>
          <a:off x="8429625" y="209550"/>
          <a:ext cx="1495425" cy="457200"/>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Arial Black" pitchFamily="34" charset="0"/>
            </a:rPr>
            <a:t>ÍNDICE</a:t>
          </a:r>
        </a:p>
      </xdr:txBody>
    </xdr:sp>
    <xdr:clientData/>
  </xdr:twoCellAnchor>
  <xdr:twoCellAnchor>
    <xdr:from>
      <xdr:col>6</xdr:col>
      <xdr:colOff>504825</xdr:colOff>
      <xdr:row>1</xdr:row>
      <xdr:rowOff>57150</xdr:rowOff>
    </xdr:from>
    <xdr:to>
      <xdr:col>6</xdr:col>
      <xdr:colOff>876299</xdr:colOff>
      <xdr:row>3</xdr:row>
      <xdr:rowOff>9525</xdr:rowOff>
    </xdr:to>
    <xdr:sp macro="" textlink="">
      <xdr:nvSpPr>
        <xdr:cNvPr id="3" name="2 Flecha derecha">
          <a:hlinkClick xmlns:r="http://schemas.openxmlformats.org/officeDocument/2006/relationships" r:id="rId2"/>
        </xdr:cNvPr>
        <xdr:cNvSpPr/>
      </xdr:nvSpPr>
      <xdr:spPr>
        <a:xfrm flipH="1">
          <a:off x="7934325" y="266700"/>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xdr:from>
      <xdr:col>8</xdr:col>
      <xdr:colOff>419100</xdr:colOff>
      <xdr:row>1</xdr:row>
      <xdr:rowOff>19050</xdr:rowOff>
    </xdr:from>
    <xdr:to>
      <xdr:col>8</xdr:col>
      <xdr:colOff>771525</xdr:colOff>
      <xdr:row>2</xdr:row>
      <xdr:rowOff>180975</xdr:rowOff>
    </xdr:to>
    <xdr:sp macro="" textlink="">
      <xdr:nvSpPr>
        <xdr:cNvPr id="4" name="3 Flecha derecha">
          <a:hlinkClick xmlns:r="http://schemas.openxmlformats.org/officeDocument/2006/relationships" r:id="rId3"/>
        </xdr:cNvPr>
        <xdr:cNvSpPr/>
      </xdr:nvSpPr>
      <xdr:spPr>
        <a:xfrm>
          <a:off x="10020300" y="228600"/>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733425</xdr:colOff>
      <xdr:row>2</xdr:row>
      <xdr:rowOff>457200</xdr:rowOff>
    </xdr:to>
    <xdr:sp macro="" textlink="">
      <xdr:nvSpPr>
        <xdr:cNvPr id="2" name="1 Rectángulo redondeado">
          <a:hlinkClick xmlns:r="http://schemas.openxmlformats.org/officeDocument/2006/relationships" r:id="rId1"/>
        </xdr:cNvPr>
        <xdr:cNvSpPr/>
      </xdr:nvSpPr>
      <xdr:spPr>
        <a:xfrm>
          <a:off x="6972300" y="200025"/>
          <a:ext cx="1495425" cy="457200"/>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Arial Black" pitchFamily="34" charset="0"/>
            </a:rPr>
            <a:t>ÍNDICE</a:t>
          </a:r>
        </a:p>
      </xdr:txBody>
    </xdr:sp>
    <xdr:clientData/>
  </xdr:twoCellAnchor>
  <xdr:twoCellAnchor>
    <xdr:from>
      <xdr:col>7</xdr:col>
      <xdr:colOff>295275</xdr:colOff>
      <xdr:row>2</xdr:row>
      <xdr:rowOff>38100</xdr:rowOff>
    </xdr:from>
    <xdr:to>
      <xdr:col>7</xdr:col>
      <xdr:colOff>666749</xdr:colOff>
      <xdr:row>2</xdr:row>
      <xdr:rowOff>438150</xdr:rowOff>
    </xdr:to>
    <xdr:sp macro="" textlink="">
      <xdr:nvSpPr>
        <xdr:cNvPr id="3" name="2 Flecha derecha">
          <a:hlinkClick xmlns:r="http://schemas.openxmlformats.org/officeDocument/2006/relationships" r:id="rId2"/>
        </xdr:cNvPr>
        <xdr:cNvSpPr/>
      </xdr:nvSpPr>
      <xdr:spPr>
        <a:xfrm flipH="1">
          <a:off x="6505575" y="428625"/>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editAs="oneCell">
    <xdr:from>
      <xdr:col>7</xdr:col>
      <xdr:colOff>581025</xdr:colOff>
      <xdr:row>5</xdr:row>
      <xdr:rowOff>326648</xdr:rowOff>
    </xdr:from>
    <xdr:to>
      <xdr:col>12</xdr:col>
      <xdr:colOff>56241</xdr:colOff>
      <xdr:row>13</xdr:row>
      <xdr:rowOff>4907</xdr:rowOff>
    </xdr:to>
    <xdr:pic>
      <xdr:nvPicPr>
        <xdr:cNvPr id="6" name="5 Imagen" descr="Resultado de imagen para EXPORTACIONES"/>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91325" y="1717298"/>
          <a:ext cx="3285216" cy="1840434"/>
        </a:xfrm>
        <a:prstGeom prst="rect">
          <a:avLst/>
        </a:prstGeom>
        <a:ln>
          <a:noFill/>
        </a:ln>
        <a:effectLst>
          <a:softEdge rad="112500"/>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371473</xdr:colOff>
      <xdr:row>3</xdr:row>
      <xdr:rowOff>180973</xdr:rowOff>
    </xdr:from>
    <xdr:to>
      <xdr:col>6</xdr:col>
      <xdr:colOff>447674</xdr:colOff>
      <xdr:row>7</xdr:row>
      <xdr:rowOff>85724</xdr:rowOff>
    </xdr:to>
    <xdr:sp macro="" textlink="">
      <xdr:nvSpPr>
        <xdr:cNvPr id="2" name="1 Rectángulo redondeado">
          <a:hlinkClick xmlns:r="http://schemas.openxmlformats.org/officeDocument/2006/relationships" r:id="rId1"/>
        </xdr:cNvPr>
        <xdr:cNvSpPr/>
      </xdr:nvSpPr>
      <xdr:spPr>
        <a:xfrm>
          <a:off x="1895473" y="1133473"/>
          <a:ext cx="3124201" cy="666751"/>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EC" sz="2000" b="1">
              <a:solidFill>
                <a:sysClr val="windowText" lastClr="000000"/>
              </a:solidFill>
              <a:latin typeface="Lucida Handwriting" pitchFamily="66" charset="0"/>
            </a:rPr>
            <a:t>DATOS</a:t>
          </a:r>
        </a:p>
      </xdr:txBody>
    </xdr:sp>
    <xdr:clientData/>
  </xdr:twoCellAnchor>
  <xdr:twoCellAnchor>
    <xdr:from>
      <xdr:col>2</xdr:col>
      <xdr:colOff>371473</xdr:colOff>
      <xdr:row>8</xdr:row>
      <xdr:rowOff>190498</xdr:rowOff>
    </xdr:from>
    <xdr:to>
      <xdr:col>6</xdr:col>
      <xdr:colOff>447674</xdr:colOff>
      <xdr:row>12</xdr:row>
      <xdr:rowOff>95249</xdr:rowOff>
    </xdr:to>
    <xdr:sp macro="" textlink="">
      <xdr:nvSpPr>
        <xdr:cNvPr id="3" name="2 Rectángulo redondeado">
          <a:hlinkClick xmlns:r="http://schemas.openxmlformats.org/officeDocument/2006/relationships" r:id="rId2"/>
        </xdr:cNvPr>
        <xdr:cNvSpPr/>
      </xdr:nvSpPr>
      <xdr:spPr>
        <a:xfrm>
          <a:off x="1895473" y="2095498"/>
          <a:ext cx="3124201" cy="666751"/>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EC" sz="2000" b="1">
              <a:solidFill>
                <a:sysClr val="windowText" lastClr="000000"/>
              </a:solidFill>
              <a:latin typeface="Lucida Handwriting" pitchFamily="66" charset="0"/>
            </a:rPr>
            <a:t>1. ESPECIFICAR</a:t>
          </a:r>
        </a:p>
      </xdr:txBody>
    </xdr:sp>
    <xdr:clientData/>
  </xdr:twoCellAnchor>
  <xdr:twoCellAnchor>
    <xdr:from>
      <xdr:col>2</xdr:col>
      <xdr:colOff>352423</xdr:colOff>
      <xdr:row>13</xdr:row>
      <xdr:rowOff>171448</xdr:rowOff>
    </xdr:from>
    <xdr:to>
      <xdr:col>6</xdr:col>
      <xdr:colOff>428624</xdr:colOff>
      <xdr:row>17</xdr:row>
      <xdr:rowOff>76199</xdr:rowOff>
    </xdr:to>
    <xdr:sp macro="" textlink="">
      <xdr:nvSpPr>
        <xdr:cNvPr id="4" name="3 Rectángulo redondeado">
          <a:hlinkClick xmlns:r="http://schemas.openxmlformats.org/officeDocument/2006/relationships" r:id="rId3"/>
        </xdr:cNvPr>
        <xdr:cNvSpPr/>
      </xdr:nvSpPr>
      <xdr:spPr>
        <a:xfrm>
          <a:off x="1876423" y="3028948"/>
          <a:ext cx="3124201" cy="666751"/>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EC" sz="2000" b="1">
              <a:solidFill>
                <a:sysClr val="windowText" lastClr="000000"/>
              </a:solidFill>
              <a:latin typeface="Lucida Handwriting" pitchFamily="66" charset="0"/>
            </a:rPr>
            <a:t>2. ESTIMAR</a:t>
          </a:r>
        </a:p>
      </xdr:txBody>
    </xdr:sp>
    <xdr:clientData/>
  </xdr:twoCellAnchor>
  <xdr:twoCellAnchor>
    <xdr:from>
      <xdr:col>8</xdr:col>
      <xdr:colOff>752473</xdr:colOff>
      <xdr:row>3</xdr:row>
      <xdr:rowOff>190498</xdr:rowOff>
    </xdr:from>
    <xdr:to>
      <xdr:col>13</xdr:col>
      <xdr:colOff>66674</xdr:colOff>
      <xdr:row>7</xdr:row>
      <xdr:rowOff>95249</xdr:rowOff>
    </xdr:to>
    <xdr:sp macro="" textlink="">
      <xdr:nvSpPr>
        <xdr:cNvPr id="5" name="4 Rectángulo redondeado">
          <a:hlinkClick xmlns:r="http://schemas.openxmlformats.org/officeDocument/2006/relationships" r:id="rId4"/>
        </xdr:cNvPr>
        <xdr:cNvSpPr/>
      </xdr:nvSpPr>
      <xdr:spPr>
        <a:xfrm>
          <a:off x="6848473" y="1142998"/>
          <a:ext cx="3124201" cy="666751"/>
        </a:xfrm>
        <a:prstGeom prst="roundRect">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C" sz="2000" b="1">
              <a:solidFill>
                <a:sysClr val="windowText" lastClr="000000"/>
              </a:solidFill>
              <a:latin typeface="Lucida Handwriting" pitchFamily="66" charset="0"/>
            </a:rPr>
            <a:t>3. COMPROBAR</a:t>
          </a:r>
        </a:p>
      </xdr:txBody>
    </xdr:sp>
    <xdr:clientData/>
  </xdr:twoCellAnchor>
  <xdr:twoCellAnchor>
    <xdr:from>
      <xdr:col>8</xdr:col>
      <xdr:colOff>761998</xdr:colOff>
      <xdr:row>8</xdr:row>
      <xdr:rowOff>171448</xdr:rowOff>
    </xdr:from>
    <xdr:to>
      <xdr:col>13</xdr:col>
      <xdr:colOff>76199</xdr:colOff>
      <xdr:row>12</xdr:row>
      <xdr:rowOff>76199</xdr:rowOff>
    </xdr:to>
    <xdr:sp macro="" textlink="">
      <xdr:nvSpPr>
        <xdr:cNvPr id="6" name="5 Rectángulo redondeado">
          <a:hlinkClick xmlns:r="http://schemas.openxmlformats.org/officeDocument/2006/relationships" r:id="rId5"/>
        </xdr:cNvPr>
        <xdr:cNvSpPr/>
      </xdr:nvSpPr>
      <xdr:spPr>
        <a:xfrm>
          <a:off x="6857998" y="2076448"/>
          <a:ext cx="3124201" cy="666751"/>
        </a:xfrm>
        <a:prstGeom prst="roundRect">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C" sz="2000" b="1">
              <a:solidFill>
                <a:sysClr val="windowText" lastClr="000000"/>
              </a:solidFill>
              <a:latin typeface="Lucida Handwriting" pitchFamily="66" charset="0"/>
            </a:rPr>
            <a:t>4. PRONOSTICAR</a:t>
          </a:r>
        </a:p>
      </xdr:txBody>
    </xdr:sp>
    <xdr:clientData/>
  </xdr:twoCellAnchor>
  <xdr:twoCellAnchor>
    <xdr:from>
      <xdr:col>8</xdr:col>
      <xdr:colOff>761998</xdr:colOff>
      <xdr:row>13</xdr:row>
      <xdr:rowOff>161923</xdr:rowOff>
    </xdr:from>
    <xdr:to>
      <xdr:col>13</xdr:col>
      <xdr:colOff>76199</xdr:colOff>
      <xdr:row>17</xdr:row>
      <xdr:rowOff>66674</xdr:rowOff>
    </xdr:to>
    <xdr:sp macro="" textlink="">
      <xdr:nvSpPr>
        <xdr:cNvPr id="7" name="6 Rectángulo redondeado">
          <a:hlinkClick xmlns:r="http://schemas.openxmlformats.org/officeDocument/2006/relationships" r:id="rId6"/>
        </xdr:cNvPr>
        <xdr:cNvSpPr/>
      </xdr:nvSpPr>
      <xdr:spPr>
        <a:xfrm>
          <a:off x="6857998" y="3019423"/>
          <a:ext cx="3124201" cy="666751"/>
        </a:xfrm>
        <a:prstGeom prst="roundRect">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s-EC" sz="2000" b="1">
              <a:solidFill>
                <a:sysClr val="windowText" lastClr="000000"/>
              </a:solidFill>
              <a:latin typeface="Lucida Handwriting" pitchFamily="66" charset="0"/>
            </a:rPr>
            <a:t>5. EXPLOTAR</a:t>
          </a:r>
        </a:p>
      </xdr:txBody>
    </xdr:sp>
    <xdr:clientData/>
  </xdr:twoCellAnchor>
  <xdr:twoCellAnchor>
    <xdr:from>
      <xdr:col>13</xdr:col>
      <xdr:colOff>0</xdr:colOff>
      <xdr:row>1</xdr:row>
      <xdr:rowOff>0</xdr:rowOff>
    </xdr:from>
    <xdr:to>
      <xdr:col>15</xdr:col>
      <xdr:colOff>28575</xdr:colOff>
      <xdr:row>1</xdr:row>
      <xdr:rowOff>428625</xdr:rowOff>
    </xdr:to>
    <xdr:sp macro="" textlink="">
      <xdr:nvSpPr>
        <xdr:cNvPr id="8" name="7 Rectángulo redondeado">
          <a:hlinkClick xmlns:r="http://schemas.openxmlformats.org/officeDocument/2006/relationships" r:id="rId7"/>
        </xdr:cNvPr>
        <xdr:cNvSpPr/>
      </xdr:nvSpPr>
      <xdr:spPr>
        <a:xfrm>
          <a:off x="9906000" y="190500"/>
          <a:ext cx="1552575" cy="428625"/>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EC" sz="1600">
              <a:solidFill>
                <a:sysClr val="windowText" lastClr="000000"/>
              </a:solidFill>
              <a:latin typeface="Arial Black" pitchFamily="34" charset="0"/>
            </a:rPr>
            <a:t>CARÁTULA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xdr:row>
      <xdr:rowOff>0</xdr:rowOff>
    </xdr:from>
    <xdr:to>
      <xdr:col>6</xdr:col>
      <xdr:colOff>1495425</xdr:colOff>
      <xdr:row>1</xdr:row>
      <xdr:rowOff>457200</xdr:rowOff>
    </xdr:to>
    <xdr:sp macro="" textlink="">
      <xdr:nvSpPr>
        <xdr:cNvPr id="2" name="1 Rectángulo redondeado">
          <a:hlinkClick xmlns:r="http://schemas.openxmlformats.org/officeDocument/2006/relationships" r:id="rId1"/>
        </xdr:cNvPr>
        <xdr:cNvSpPr/>
      </xdr:nvSpPr>
      <xdr:spPr>
        <a:xfrm>
          <a:off x="5838825" y="200025"/>
          <a:ext cx="1495425" cy="457200"/>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Arial Black" pitchFamily="34" charset="0"/>
            </a:rPr>
            <a:t>ÍNDICE</a:t>
          </a:r>
        </a:p>
      </xdr:txBody>
    </xdr:sp>
    <xdr:clientData/>
  </xdr:twoCellAnchor>
  <xdr:twoCellAnchor>
    <xdr:from>
      <xdr:col>6</xdr:col>
      <xdr:colOff>1647824</xdr:colOff>
      <xdr:row>1</xdr:row>
      <xdr:rowOff>38100</xdr:rowOff>
    </xdr:from>
    <xdr:to>
      <xdr:col>7</xdr:col>
      <xdr:colOff>28574</xdr:colOff>
      <xdr:row>1</xdr:row>
      <xdr:rowOff>438150</xdr:rowOff>
    </xdr:to>
    <xdr:sp macro="" textlink="">
      <xdr:nvSpPr>
        <xdr:cNvPr id="3" name="2 Flecha derecha">
          <a:hlinkClick xmlns:r="http://schemas.openxmlformats.org/officeDocument/2006/relationships" r:id="rId2"/>
        </xdr:cNvPr>
        <xdr:cNvSpPr/>
      </xdr:nvSpPr>
      <xdr:spPr>
        <a:xfrm>
          <a:off x="7486649" y="238125"/>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1</xdr:row>
      <xdr:rowOff>0</xdr:rowOff>
    </xdr:from>
    <xdr:to>
      <xdr:col>9</xdr:col>
      <xdr:colOff>733425</xdr:colOff>
      <xdr:row>2</xdr:row>
      <xdr:rowOff>257175</xdr:rowOff>
    </xdr:to>
    <xdr:sp macro="" textlink="">
      <xdr:nvSpPr>
        <xdr:cNvPr id="2" name="1 Rectángulo redondeado">
          <a:hlinkClick xmlns:r="http://schemas.openxmlformats.org/officeDocument/2006/relationships" r:id="rId1"/>
        </xdr:cNvPr>
        <xdr:cNvSpPr/>
      </xdr:nvSpPr>
      <xdr:spPr>
        <a:xfrm>
          <a:off x="7296150" y="190500"/>
          <a:ext cx="1495425" cy="457200"/>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Arial Black" pitchFamily="34" charset="0"/>
            </a:rPr>
            <a:t>ÍNDICE</a:t>
          </a:r>
        </a:p>
      </xdr:txBody>
    </xdr:sp>
    <xdr:clientData/>
  </xdr:twoCellAnchor>
  <xdr:twoCellAnchor>
    <xdr:from>
      <xdr:col>7</xdr:col>
      <xdr:colOff>285750</xdr:colOff>
      <xdr:row>1</xdr:row>
      <xdr:rowOff>66675</xdr:rowOff>
    </xdr:from>
    <xdr:to>
      <xdr:col>7</xdr:col>
      <xdr:colOff>657224</xdr:colOff>
      <xdr:row>2</xdr:row>
      <xdr:rowOff>266700</xdr:rowOff>
    </xdr:to>
    <xdr:sp macro="" textlink="">
      <xdr:nvSpPr>
        <xdr:cNvPr id="3" name="2 Flecha derecha">
          <a:hlinkClick xmlns:r="http://schemas.openxmlformats.org/officeDocument/2006/relationships" r:id="rId2"/>
        </xdr:cNvPr>
        <xdr:cNvSpPr/>
      </xdr:nvSpPr>
      <xdr:spPr>
        <a:xfrm flipH="1">
          <a:off x="6819900" y="257175"/>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xdr:from>
      <xdr:col>10</xdr:col>
      <xdr:colOff>85725</xdr:colOff>
      <xdr:row>1</xdr:row>
      <xdr:rowOff>28575</xdr:rowOff>
    </xdr:from>
    <xdr:to>
      <xdr:col>10</xdr:col>
      <xdr:colOff>438150</xdr:colOff>
      <xdr:row>2</xdr:row>
      <xdr:rowOff>228600</xdr:rowOff>
    </xdr:to>
    <xdr:sp macro="" textlink="">
      <xdr:nvSpPr>
        <xdr:cNvPr id="4" name="3 Flecha derecha">
          <a:hlinkClick xmlns:r="http://schemas.openxmlformats.org/officeDocument/2006/relationships" r:id="rId3"/>
        </xdr:cNvPr>
        <xdr:cNvSpPr/>
      </xdr:nvSpPr>
      <xdr:spPr>
        <a:xfrm>
          <a:off x="8905875" y="219075"/>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180975</xdr:colOff>
      <xdr:row>6</xdr:row>
      <xdr:rowOff>0</xdr:rowOff>
    </xdr:from>
    <xdr:to>
      <xdr:col>5</xdr:col>
      <xdr:colOff>152400</xdr:colOff>
      <xdr:row>8</xdr:row>
      <xdr:rowOff>9525</xdr:rowOff>
    </xdr:to>
    <xdr:sp macro="" textlink="">
      <xdr:nvSpPr>
        <xdr:cNvPr id="2" name="1 Rectángulo redondeado">
          <a:hlinkClick xmlns:r="http://schemas.openxmlformats.org/officeDocument/2006/relationships" r:id="rId1"/>
        </xdr:cNvPr>
        <xdr:cNvSpPr/>
      </xdr:nvSpPr>
      <xdr:spPr>
        <a:xfrm>
          <a:off x="2466975" y="1809750"/>
          <a:ext cx="1495425" cy="409575"/>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Cambria" pitchFamily="18" charset="0"/>
            </a:rPr>
            <a:t>MATRICES</a:t>
          </a:r>
        </a:p>
      </xdr:txBody>
    </xdr:sp>
    <xdr:clientData/>
  </xdr:twoCellAnchor>
  <xdr:twoCellAnchor>
    <xdr:from>
      <xdr:col>3</xdr:col>
      <xdr:colOff>247650</xdr:colOff>
      <xdr:row>13</xdr:row>
      <xdr:rowOff>0</xdr:rowOff>
    </xdr:from>
    <xdr:to>
      <xdr:col>5</xdr:col>
      <xdr:colOff>219075</xdr:colOff>
      <xdr:row>14</xdr:row>
      <xdr:rowOff>190500</xdr:rowOff>
    </xdr:to>
    <xdr:sp macro="" textlink="">
      <xdr:nvSpPr>
        <xdr:cNvPr id="3" name="2 Rectángulo redondeado">
          <a:hlinkClick xmlns:r="http://schemas.openxmlformats.org/officeDocument/2006/relationships" r:id="rId2"/>
        </xdr:cNvPr>
        <xdr:cNvSpPr/>
      </xdr:nvSpPr>
      <xdr:spPr>
        <a:xfrm>
          <a:off x="2533650" y="3790950"/>
          <a:ext cx="1495425" cy="390525"/>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Cambria" pitchFamily="18" charset="0"/>
            </a:rPr>
            <a:t>REGRESIÓN</a:t>
          </a:r>
        </a:p>
      </xdr:txBody>
    </xdr:sp>
    <xdr:clientData/>
  </xdr:twoCellAnchor>
  <xdr:twoCellAnchor>
    <xdr:from>
      <xdr:col>1</xdr:col>
      <xdr:colOff>30956</xdr:colOff>
      <xdr:row>19</xdr:row>
      <xdr:rowOff>66674</xdr:rowOff>
    </xdr:from>
    <xdr:to>
      <xdr:col>13</xdr:col>
      <xdr:colOff>547688</xdr:colOff>
      <xdr:row>42</xdr:row>
      <xdr:rowOff>47625</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200025</xdr:colOff>
      <xdr:row>45</xdr:row>
      <xdr:rowOff>180975</xdr:rowOff>
    </xdr:from>
    <xdr:to>
      <xdr:col>5</xdr:col>
      <xdr:colOff>171450</xdr:colOff>
      <xdr:row>47</xdr:row>
      <xdr:rowOff>152400</xdr:rowOff>
    </xdr:to>
    <xdr:sp macro="" textlink="">
      <xdr:nvSpPr>
        <xdr:cNvPr id="5" name="4 Rectángulo redondeado">
          <a:hlinkClick xmlns:r="http://schemas.openxmlformats.org/officeDocument/2006/relationships" r:id="rId4"/>
        </xdr:cNvPr>
        <xdr:cNvSpPr/>
      </xdr:nvSpPr>
      <xdr:spPr>
        <a:xfrm>
          <a:off x="2486025" y="10353675"/>
          <a:ext cx="1495425" cy="371475"/>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Cambria" pitchFamily="18" charset="0"/>
            </a:rPr>
            <a:t>EVIEWS</a:t>
          </a:r>
        </a:p>
      </xdr:txBody>
    </xdr:sp>
    <xdr:clientData/>
  </xdr:twoCellAnchor>
  <xdr:twoCellAnchor>
    <xdr:from>
      <xdr:col>9</xdr:col>
      <xdr:colOff>0</xdr:colOff>
      <xdr:row>1</xdr:row>
      <xdr:rowOff>0</xdr:rowOff>
    </xdr:from>
    <xdr:to>
      <xdr:col>10</xdr:col>
      <xdr:colOff>733425</xdr:colOff>
      <xdr:row>1</xdr:row>
      <xdr:rowOff>457200</xdr:rowOff>
    </xdr:to>
    <xdr:sp macro="" textlink="">
      <xdr:nvSpPr>
        <xdr:cNvPr id="6" name="5 Rectángulo redondeado">
          <a:hlinkClick xmlns:r="http://schemas.openxmlformats.org/officeDocument/2006/relationships" r:id="rId5"/>
        </xdr:cNvPr>
        <xdr:cNvSpPr/>
      </xdr:nvSpPr>
      <xdr:spPr>
        <a:xfrm>
          <a:off x="6858000" y="200025"/>
          <a:ext cx="1495425" cy="457200"/>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Arial Black" pitchFamily="34" charset="0"/>
            </a:rPr>
            <a:t>ÍNDICE</a:t>
          </a:r>
        </a:p>
      </xdr:txBody>
    </xdr:sp>
    <xdr:clientData/>
  </xdr:twoCellAnchor>
  <xdr:twoCellAnchor>
    <xdr:from>
      <xdr:col>8</xdr:col>
      <xdr:colOff>266700</xdr:colOff>
      <xdr:row>1</xdr:row>
      <xdr:rowOff>66675</xdr:rowOff>
    </xdr:from>
    <xdr:to>
      <xdr:col>8</xdr:col>
      <xdr:colOff>638174</xdr:colOff>
      <xdr:row>1</xdr:row>
      <xdr:rowOff>466725</xdr:rowOff>
    </xdr:to>
    <xdr:sp macro="" textlink="">
      <xdr:nvSpPr>
        <xdr:cNvPr id="7" name="6 Flecha derecha">
          <a:hlinkClick xmlns:r="http://schemas.openxmlformats.org/officeDocument/2006/relationships" r:id="rId6"/>
        </xdr:cNvPr>
        <xdr:cNvSpPr/>
      </xdr:nvSpPr>
      <xdr:spPr>
        <a:xfrm flipH="1">
          <a:off x="6362700" y="266700"/>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xdr:from>
      <xdr:col>11</xdr:col>
      <xdr:colOff>66675</xdr:colOff>
      <xdr:row>1</xdr:row>
      <xdr:rowOff>28575</xdr:rowOff>
    </xdr:from>
    <xdr:to>
      <xdr:col>11</xdr:col>
      <xdr:colOff>419100</xdr:colOff>
      <xdr:row>1</xdr:row>
      <xdr:rowOff>428625</xdr:rowOff>
    </xdr:to>
    <xdr:sp macro="" textlink="">
      <xdr:nvSpPr>
        <xdr:cNvPr id="8" name="7 Flecha derecha">
          <a:hlinkClick xmlns:r="http://schemas.openxmlformats.org/officeDocument/2006/relationships" r:id="rId1"/>
        </xdr:cNvPr>
        <xdr:cNvSpPr/>
      </xdr:nvSpPr>
      <xdr:spPr>
        <a:xfrm>
          <a:off x="8448675" y="228600"/>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609600</xdr:colOff>
      <xdr:row>0</xdr:row>
      <xdr:rowOff>171450</xdr:rowOff>
    </xdr:from>
    <xdr:to>
      <xdr:col>2</xdr:col>
      <xdr:colOff>361950</xdr:colOff>
      <xdr:row>2</xdr:row>
      <xdr:rowOff>114300</xdr:rowOff>
    </xdr:to>
    <xdr:sp macro="" textlink="">
      <xdr:nvSpPr>
        <xdr:cNvPr id="2" name="1 Rectángulo redondeado">
          <a:hlinkClick xmlns:r="http://schemas.openxmlformats.org/officeDocument/2006/relationships" r:id="rId1"/>
        </xdr:cNvPr>
        <xdr:cNvSpPr/>
      </xdr:nvSpPr>
      <xdr:spPr>
        <a:xfrm>
          <a:off x="609600" y="171450"/>
          <a:ext cx="1495425" cy="409575"/>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Arial Black" pitchFamily="34" charset="0"/>
            </a:rPr>
            <a:t>ÍNDICE</a:t>
          </a:r>
        </a:p>
      </xdr:txBody>
    </xdr:sp>
    <xdr:clientData/>
  </xdr:twoCellAnchor>
  <xdr:twoCellAnchor>
    <xdr:from>
      <xdr:col>0</xdr:col>
      <xdr:colOff>114300</xdr:colOff>
      <xdr:row>1</xdr:row>
      <xdr:rowOff>19050</xdr:rowOff>
    </xdr:from>
    <xdr:to>
      <xdr:col>0</xdr:col>
      <xdr:colOff>485774</xdr:colOff>
      <xdr:row>2</xdr:row>
      <xdr:rowOff>95250</xdr:rowOff>
    </xdr:to>
    <xdr:sp macro="" textlink="">
      <xdr:nvSpPr>
        <xdr:cNvPr id="3" name="2 Flecha derecha">
          <a:hlinkClick xmlns:r="http://schemas.openxmlformats.org/officeDocument/2006/relationships" r:id="rId2"/>
        </xdr:cNvPr>
        <xdr:cNvSpPr/>
      </xdr:nvSpPr>
      <xdr:spPr>
        <a:xfrm flipH="1">
          <a:off x="114300" y="209550"/>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xdr:from>
      <xdr:col>2</xdr:col>
      <xdr:colOff>457200</xdr:colOff>
      <xdr:row>0</xdr:row>
      <xdr:rowOff>171450</xdr:rowOff>
    </xdr:from>
    <xdr:to>
      <xdr:col>2</xdr:col>
      <xdr:colOff>809625</xdr:colOff>
      <xdr:row>2</xdr:row>
      <xdr:rowOff>57150</xdr:rowOff>
    </xdr:to>
    <xdr:sp macro="" textlink="">
      <xdr:nvSpPr>
        <xdr:cNvPr id="4" name="3 Flecha derecha">
          <a:hlinkClick xmlns:r="http://schemas.openxmlformats.org/officeDocument/2006/relationships" r:id="rId3"/>
        </xdr:cNvPr>
        <xdr:cNvSpPr/>
      </xdr:nvSpPr>
      <xdr:spPr>
        <a:xfrm>
          <a:off x="2200275" y="171450"/>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2</xdr:row>
      <xdr:rowOff>0</xdr:rowOff>
    </xdr:from>
    <xdr:to>
      <xdr:col>6</xdr:col>
      <xdr:colOff>723900</xdr:colOff>
      <xdr:row>4</xdr:row>
      <xdr:rowOff>19050</xdr:rowOff>
    </xdr:to>
    <xdr:sp macro="" textlink="">
      <xdr:nvSpPr>
        <xdr:cNvPr id="2" name="1 Rectángulo redondeado">
          <a:hlinkClick xmlns:r="http://schemas.openxmlformats.org/officeDocument/2006/relationships" r:id="rId1"/>
        </xdr:cNvPr>
        <xdr:cNvSpPr/>
      </xdr:nvSpPr>
      <xdr:spPr>
        <a:xfrm>
          <a:off x="8562975" y="190500"/>
          <a:ext cx="1495425" cy="409575"/>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EC" sz="1600" b="1">
              <a:solidFill>
                <a:sysClr val="windowText" lastClr="000000"/>
              </a:solidFill>
              <a:latin typeface="Arial Black" pitchFamily="34" charset="0"/>
              <a:cs typeface="Raavi" pitchFamily="34" charset="0"/>
            </a:rPr>
            <a:t>ÍNDICE</a:t>
          </a:r>
        </a:p>
      </xdr:txBody>
    </xdr:sp>
    <xdr:clientData/>
  </xdr:twoCellAnchor>
  <xdr:twoCellAnchor>
    <xdr:from>
      <xdr:col>4</xdr:col>
      <xdr:colOff>1552575</xdr:colOff>
      <xdr:row>2</xdr:row>
      <xdr:rowOff>95250</xdr:rowOff>
    </xdr:from>
    <xdr:to>
      <xdr:col>4</xdr:col>
      <xdr:colOff>1924049</xdr:colOff>
      <xdr:row>4</xdr:row>
      <xdr:rowOff>28575</xdr:rowOff>
    </xdr:to>
    <xdr:sp macro="" textlink="">
      <xdr:nvSpPr>
        <xdr:cNvPr id="3" name="2 Flecha derecha">
          <a:hlinkClick xmlns:r="http://schemas.openxmlformats.org/officeDocument/2006/relationships" r:id="rId2"/>
        </xdr:cNvPr>
        <xdr:cNvSpPr/>
      </xdr:nvSpPr>
      <xdr:spPr>
        <a:xfrm flipH="1">
          <a:off x="8553450" y="533400"/>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xdr:from>
      <xdr:col>6</xdr:col>
      <xdr:colOff>828675</xdr:colOff>
      <xdr:row>2</xdr:row>
      <xdr:rowOff>57150</xdr:rowOff>
    </xdr:from>
    <xdr:to>
      <xdr:col>6</xdr:col>
      <xdr:colOff>1181100</xdr:colOff>
      <xdr:row>3</xdr:row>
      <xdr:rowOff>257175</xdr:rowOff>
    </xdr:to>
    <xdr:sp macro="" textlink="">
      <xdr:nvSpPr>
        <xdr:cNvPr id="4" name="3 Flecha derecha">
          <a:hlinkClick xmlns:r="http://schemas.openxmlformats.org/officeDocument/2006/relationships" r:id="rId3"/>
        </xdr:cNvPr>
        <xdr:cNvSpPr/>
      </xdr:nvSpPr>
      <xdr:spPr>
        <a:xfrm>
          <a:off x="10639425" y="495300"/>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148166</xdr:colOff>
      <xdr:row>65</xdr:row>
      <xdr:rowOff>84666</xdr:rowOff>
    </xdr:from>
    <xdr:to>
      <xdr:col>4</xdr:col>
      <xdr:colOff>193675</xdr:colOff>
      <xdr:row>67</xdr:row>
      <xdr:rowOff>55033</xdr:rowOff>
    </xdr:to>
    <xdr:sp macro="" textlink="">
      <xdr:nvSpPr>
        <xdr:cNvPr id="2" name="1 Rectángulo redondeado">
          <a:hlinkClick xmlns:r="http://schemas.openxmlformats.org/officeDocument/2006/relationships" r:id="rId1"/>
        </xdr:cNvPr>
        <xdr:cNvSpPr/>
      </xdr:nvSpPr>
      <xdr:spPr>
        <a:xfrm>
          <a:off x="4011083" y="15091833"/>
          <a:ext cx="1495425" cy="372533"/>
        </a:xfrm>
        <a:prstGeom prst="roundRect">
          <a:avLst/>
        </a:prstGeom>
        <a:scene3d>
          <a:camera prst="orthographicFront"/>
          <a:lightRig rig="threePt" dir="t"/>
        </a:scene3d>
        <a:sp3d>
          <a:bevelT/>
        </a:sp3d>
      </xdr:spPr>
      <xdr:style>
        <a:lnRef idx="1">
          <a:schemeClr val="accent4"/>
        </a:lnRef>
        <a:fillRef idx="3">
          <a:schemeClr val="accent4"/>
        </a:fillRef>
        <a:effectRef idx="2">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Cambria" pitchFamily="18" charset="0"/>
            </a:rPr>
            <a:t>RESIDUOS</a:t>
          </a:r>
        </a:p>
      </xdr:txBody>
    </xdr:sp>
    <xdr:clientData/>
  </xdr:twoCellAnchor>
  <xdr:twoCellAnchor editAs="oneCell">
    <xdr:from>
      <xdr:col>1</xdr:col>
      <xdr:colOff>646339</xdr:colOff>
      <xdr:row>29</xdr:row>
      <xdr:rowOff>27214</xdr:rowOff>
    </xdr:from>
    <xdr:to>
      <xdr:col>6</xdr:col>
      <xdr:colOff>474134</xdr:colOff>
      <xdr:row>56</xdr:row>
      <xdr:rowOff>107950</xdr:rowOff>
    </xdr:to>
    <xdr:pic>
      <xdr:nvPicPr>
        <xdr:cNvPr id="3" name="2 Imagen" descr="Resultado de imagen para tabla durbin watson"/>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650" t="3187" r="12956" b="9012"/>
        <a:stretch/>
      </xdr:blipFill>
      <xdr:spPr bwMode="auto">
        <a:xfrm>
          <a:off x="1046389" y="7094764"/>
          <a:ext cx="7322912" cy="5481411"/>
        </a:xfrm>
        <a:prstGeom prst="rect">
          <a:avLst/>
        </a:prstGeom>
        <a:noFill/>
        <a:ln w="19050">
          <a:solidFill>
            <a:srgbClr val="7030A0"/>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2152650</xdr:colOff>
      <xdr:row>44</xdr:row>
      <xdr:rowOff>100012</xdr:rowOff>
    </xdr:from>
    <xdr:to>
      <xdr:col>2</xdr:col>
      <xdr:colOff>552450</xdr:colOff>
      <xdr:row>45</xdr:row>
      <xdr:rowOff>76200</xdr:rowOff>
    </xdr:to>
    <xdr:sp macro="" textlink="">
      <xdr:nvSpPr>
        <xdr:cNvPr id="4" name="3 Elipse"/>
        <xdr:cNvSpPr/>
      </xdr:nvSpPr>
      <xdr:spPr>
        <a:xfrm>
          <a:off x="2552700" y="10167937"/>
          <a:ext cx="1095375" cy="176213"/>
        </a:xfrm>
        <a:prstGeom prst="ellipse">
          <a:avLst/>
        </a:prstGeom>
        <a:noFill/>
        <a:ln w="1905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s-EC" sz="1100"/>
        </a:p>
      </xdr:txBody>
    </xdr:sp>
    <xdr:clientData/>
  </xdr:twoCellAnchor>
  <xdr:twoCellAnchor>
    <xdr:from>
      <xdr:col>8</xdr:col>
      <xdr:colOff>0</xdr:colOff>
      <xdr:row>1</xdr:row>
      <xdr:rowOff>127000</xdr:rowOff>
    </xdr:from>
    <xdr:to>
      <xdr:col>9</xdr:col>
      <xdr:colOff>733425</xdr:colOff>
      <xdr:row>1</xdr:row>
      <xdr:rowOff>584200</xdr:rowOff>
    </xdr:to>
    <xdr:sp macro="" textlink="">
      <xdr:nvSpPr>
        <xdr:cNvPr id="5" name="4 Rectángulo redondeado">
          <a:hlinkClick xmlns:r="http://schemas.openxmlformats.org/officeDocument/2006/relationships" r:id="rId3"/>
        </xdr:cNvPr>
        <xdr:cNvSpPr/>
      </xdr:nvSpPr>
      <xdr:spPr>
        <a:xfrm>
          <a:off x="9757833" y="328083"/>
          <a:ext cx="1495425" cy="457200"/>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t"/>
        <a:lstStyle/>
        <a:p>
          <a:pPr algn="ctr"/>
          <a:r>
            <a:rPr lang="es-EC" sz="1600" b="1">
              <a:solidFill>
                <a:sysClr val="windowText" lastClr="000000"/>
              </a:solidFill>
              <a:latin typeface="Arial Black" pitchFamily="34" charset="0"/>
            </a:rPr>
            <a:t>ÍNDICE</a:t>
          </a:r>
        </a:p>
      </xdr:txBody>
    </xdr:sp>
    <xdr:clientData/>
  </xdr:twoCellAnchor>
  <xdr:twoCellAnchor>
    <xdr:from>
      <xdr:col>7</xdr:col>
      <xdr:colOff>243417</xdr:colOff>
      <xdr:row>1</xdr:row>
      <xdr:rowOff>196850</xdr:rowOff>
    </xdr:from>
    <xdr:to>
      <xdr:col>7</xdr:col>
      <xdr:colOff>614891</xdr:colOff>
      <xdr:row>1</xdr:row>
      <xdr:rowOff>596900</xdr:rowOff>
    </xdr:to>
    <xdr:sp macro="" textlink="">
      <xdr:nvSpPr>
        <xdr:cNvPr id="6" name="5 Flecha derecha">
          <a:hlinkClick xmlns:r="http://schemas.openxmlformats.org/officeDocument/2006/relationships" r:id="rId4"/>
        </xdr:cNvPr>
        <xdr:cNvSpPr/>
      </xdr:nvSpPr>
      <xdr:spPr>
        <a:xfrm flipH="1">
          <a:off x="9239250" y="397933"/>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xdr:from>
      <xdr:col>10</xdr:col>
      <xdr:colOff>43392</xdr:colOff>
      <xdr:row>1</xdr:row>
      <xdr:rowOff>158750</xdr:rowOff>
    </xdr:from>
    <xdr:to>
      <xdr:col>10</xdr:col>
      <xdr:colOff>395817</xdr:colOff>
      <xdr:row>1</xdr:row>
      <xdr:rowOff>558800</xdr:rowOff>
    </xdr:to>
    <xdr:sp macro="" textlink="">
      <xdr:nvSpPr>
        <xdr:cNvPr id="7" name="6 Flecha derecha">
          <a:hlinkClick xmlns:r="http://schemas.openxmlformats.org/officeDocument/2006/relationships" r:id="rId5"/>
        </xdr:cNvPr>
        <xdr:cNvSpPr/>
      </xdr:nvSpPr>
      <xdr:spPr>
        <a:xfrm>
          <a:off x="11325225" y="359833"/>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726279</xdr:colOff>
      <xdr:row>1</xdr:row>
      <xdr:rowOff>169068</xdr:rowOff>
    </xdr:from>
    <xdr:to>
      <xdr:col>22</xdr:col>
      <xdr:colOff>35718</xdr:colOff>
      <xdr:row>23</xdr:row>
      <xdr:rowOff>142874</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148166</xdr:colOff>
      <xdr:row>1</xdr:row>
      <xdr:rowOff>0</xdr:rowOff>
    </xdr:from>
    <xdr:to>
      <xdr:col>6</xdr:col>
      <xdr:colOff>656166</xdr:colOff>
      <xdr:row>3</xdr:row>
      <xdr:rowOff>41275</xdr:rowOff>
    </xdr:to>
    <xdr:sp macro="" textlink="">
      <xdr:nvSpPr>
        <xdr:cNvPr id="3" name="2 Rectángulo redondeado">
          <a:hlinkClick xmlns:r="http://schemas.openxmlformats.org/officeDocument/2006/relationships" r:id="rId2"/>
        </xdr:cNvPr>
        <xdr:cNvSpPr/>
      </xdr:nvSpPr>
      <xdr:spPr>
        <a:xfrm>
          <a:off x="6900333" y="201083"/>
          <a:ext cx="1460500" cy="485775"/>
        </a:xfrm>
        <a:prstGeom prst="roundRect">
          <a:avLst/>
        </a:prstGeom>
        <a:scene3d>
          <a:camera prst="orthographicFront"/>
          <a:lightRig rig="threePt" dir="t"/>
        </a:scene3d>
        <a:sp3d>
          <a:bevelT/>
        </a:sp3d>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EC" sz="1600" b="1">
              <a:solidFill>
                <a:sysClr val="windowText" lastClr="000000"/>
              </a:solidFill>
              <a:latin typeface="Arial Black" pitchFamily="34" charset="0"/>
            </a:rPr>
            <a:t>ÍNDICE</a:t>
          </a:r>
        </a:p>
      </xdr:txBody>
    </xdr:sp>
    <xdr:clientData/>
  </xdr:twoCellAnchor>
  <xdr:twoCellAnchor>
    <xdr:from>
      <xdr:col>4</xdr:col>
      <xdr:colOff>529166</xdr:colOff>
      <xdr:row>1</xdr:row>
      <xdr:rowOff>69850</xdr:rowOff>
    </xdr:from>
    <xdr:to>
      <xdr:col>4</xdr:col>
      <xdr:colOff>900640</xdr:colOff>
      <xdr:row>3</xdr:row>
      <xdr:rowOff>25400</xdr:rowOff>
    </xdr:to>
    <xdr:sp macro="" textlink="">
      <xdr:nvSpPr>
        <xdr:cNvPr id="4" name="3 Flecha derecha">
          <a:hlinkClick xmlns:r="http://schemas.openxmlformats.org/officeDocument/2006/relationships" r:id="rId2"/>
        </xdr:cNvPr>
        <xdr:cNvSpPr/>
      </xdr:nvSpPr>
      <xdr:spPr>
        <a:xfrm flipH="1">
          <a:off x="6371166" y="270933"/>
          <a:ext cx="371474"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twoCellAnchor>
    <xdr:from>
      <xdr:col>6</xdr:col>
      <xdr:colOff>752474</xdr:colOff>
      <xdr:row>1</xdr:row>
      <xdr:rowOff>31750</xdr:rowOff>
    </xdr:from>
    <xdr:to>
      <xdr:col>7</xdr:col>
      <xdr:colOff>194733</xdr:colOff>
      <xdr:row>2</xdr:row>
      <xdr:rowOff>188383</xdr:rowOff>
    </xdr:to>
    <xdr:sp macro="" textlink="">
      <xdr:nvSpPr>
        <xdr:cNvPr id="5" name="4 Flecha derecha">
          <a:hlinkClick xmlns:r="http://schemas.openxmlformats.org/officeDocument/2006/relationships" r:id="rId3"/>
        </xdr:cNvPr>
        <xdr:cNvSpPr/>
      </xdr:nvSpPr>
      <xdr:spPr>
        <a:xfrm>
          <a:off x="8457141" y="232833"/>
          <a:ext cx="352425" cy="400050"/>
        </a:xfrm>
        <a:prstGeom prst="rightArrow">
          <a:avLst/>
        </a:prstGeom>
        <a:scene3d>
          <a:camera prst="orthographicFront"/>
          <a:lightRig rig="threePt" dir="t"/>
        </a:scene3d>
        <a:sp3d>
          <a:bevelT/>
        </a:sp3d>
      </xdr:spPr>
      <xdr:style>
        <a:lnRef idx="0">
          <a:schemeClr val="accent5"/>
        </a:lnRef>
        <a:fillRef idx="3">
          <a:schemeClr val="accent5"/>
        </a:fillRef>
        <a:effectRef idx="3">
          <a:schemeClr val="accent5"/>
        </a:effectRef>
        <a:fontRef idx="minor">
          <a:schemeClr val="lt1"/>
        </a:fontRef>
      </xdr:style>
      <xdr:txBody>
        <a:bodyPr vertOverflow="clip" horzOverflow="clip" rtlCol="0" anchor="t"/>
        <a:lstStyle/>
        <a:p>
          <a:pPr algn="l"/>
          <a:endParaRPr lang="es-EC"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3"/>
  <sheetViews>
    <sheetView showGridLines="0" zoomScale="76" zoomScaleNormal="76" workbookViewId="0"/>
  </sheetViews>
  <sheetFormatPr baseColWidth="10" defaultRowHeight="15" x14ac:dyDescent="0.25"/>
  <cols>
    <col min="1" max="2" width="11.42578125" style="4"/>
    <col min="3" max="3" width="6" style="4" customWidth="1"/>
    <col min="4" max="13" width="11.42578125" style="4"/>
    <col min="14" max="14" width="15.5703125" style="4" customWidth="1"/>
    <col min="15" max="16384" width="11.42578125" style="4"/>
  </cols>
  <sheetData>
    <row r="1" spans="1:16" x14ac:dyDescent="0.25">
      <c r="A1"/>
    </row>
    <row r="14" spans="1:16" ht="39" x14ac:dyDescent="0.25">
      <c r="B14" s="110" t="s">
        <v>105</v>
      </c>
      <c r="C14" s="110"/>
      <c r="D14" s="110"/>
      <c r="E14" s="110"/>
      <c r="F14" s="110"/>
      <c r="G14" s="110"/>
      <c r="H14" s="110"/>
      <c r="I14" s="110"/>
      <c r="J14" s="110"/>
      <c r="K14" s="110"/>
      <c r="L14" s="110"/>
      <c r="M14" s="110"/>
      <c r="N14" s="110"/>
      <c r="O14" s="110"/>
      <c r="P14" s="110"/>
    </row>
    <row r="16" spans="1:16" ht="36.75" x14ac:dyDescent="0.25">
      <c r="D16" s="111" t="s">
        <v>112</v>
      </c>
      <c r="E16" s="111"/>
      <c r="F16" s="111"/>
      <c r="G16" s="111"/>
      <c r="H16" s="111"/>
      <c r="I16" s="111"/>
      <c r="J16" s="111"/>
      <c r="K16" s="111"/>
      <c r="L16" s="111"/>
      <c r="M16" s="111"/>
      <c r="N16" s="111"/>
      <c r="O16" s="111"/>
    </row>
    <row r="17" spans="3:20" ht="22.5" customHeight="1" x14ac:dyDescent="0.25">
      <c r="D17" s="108"/>
      <c r="E17" s="108"/>
      <c r="F17" s="108"/>
      <c r="G17" s="108"/>
      <c r="H17" s="108"/>
      <c r="I17" s="108"/>
      <c r="J17" s="108"/>
      <c r="K17" s="108"/>
      <c r="L17" s="108"/>
      <c r="M17" s="108"/>
      <c r="N17" s="108"/>
      <c r="O17" s="108"/>
    </row>
    <row r="18" spans="3:20" ht="27" x14ac:dyDescent="0.5">
      <c r="C18" s="100" t="s">
        <v>106</v>
      </c>
      <c r="D18" s="101"/>
      <c r="E18" s="102"/>
    </row>
    <row r="19" spans="3:20" ht="23.25" x14ac:dyDescent="0.35">
      <c r="C19" s="103"/>
      <c r="D19" s="106" t="s">
        <v>107</v>
      </c>
      <c r="E19" s="106"/>
      <c r="F19" s="107"/>
      <c r="H19" s="104"/>
    </row>
    <row r="20" spans="3:20" ht="27" x14ac:dyDescent="0.45">
      <c r="C20" s="103"/>
      <c r="D20" s="106" t="s">
        <v>108</v>
      </c>
      <c r="E20" s="106"/>
      <c r="F20" s="107"/>
      <c r="H20" s="105"/>
    </row>
    <row r="21" spans="3:20" ht="23.25" x14ac:dyDescent="0.35">
      <c r="C21" s="103"/>
      <c r="D21" s="106" t="s">
        <v>109</v>
      </c>
      <c r="E21" s="106"/>
      <c r="F21" s="107"/>
      <c r="H21" s="109"/>
      <c r="I21" s="109"/>
      <c r="J21" s="109"/>
      <c r="K21" s="109"/>
      <c r="L21" s="109"/>
      <c r="M21" s="109"/>
    </row>
    <row r="22" spans="3:20" ht="23.25" x14ac:dyDescent="0.35">
      <c r="C22" s="103"/>
      <c r="D22" s="106" t="s">
        <v>110</v>
      </c>
      <c r="E22" s="106"/>
      <c r="F22" s="107"/>
      <c r="H22" s="109"/>
      <c r="I22" s="109"/>
      <c r="J22" s="109"/>
      <c r="K22" s="109"/>
      <c r="L22" s="109"/>
      <c r="M22" s="109"/>
      <c r="T22"/>
    </row>
    <row r="23" spans="3:20" ht="23.25" x14ac:dyDescent="0.35">
      <c r="C23" s="103"/>
      <c r="D23" s="106" t="s">
        <v>111</v>
      </c>
      <c r="E23" s="106"/>
      <c r="F23" s="107"/>
    </row>
  </sheetData>
  <mergeCells count="3">
    <mergeCell ref="H21:M22"/>
    <mergeCell ref="B14:P14"/>
    <mergeCell ref="D16:O16"/>
  </mergeCells>
  <pageMargins left="0.7" right="0.7" top="0.75" bottom="0.75" header="0.3" footer="0.3"/>
  <drawing r:id="rId1"/>
  <pictur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showGridLines="0" workbookViewId="0"/>
  </sheetViews>
  <sheetFormatPr baseColWidth="10" defaultRowHeight="15" x14ac:dyDescent="0.25"/>
  <cols>
    <col min="1" max="1" width="9.85546875" customWidth="1"/>
    <col min="3" max="3" width="13.5703125" bestFit="1" customWidth="1"/>
    <col min="4" max="4" width="17.85546875" customWidth="1"/>
  </cols>
  <sheetData>
    <row r="1" spans="1:7" ht="15.75" thickBot="1" x14ac:dyDescent="0.3"/>
    <row r="2" spans="1:7" ht="48" thickBot="1" x14ac:dyDescent="0.3">
      <c r="B2" s="113" t="s">
        <v>94</v>
      </c>
      <c r="C2" s="114"/>
      <c r="D2" s="114"/>
      <c r="E2" s="114"/>
      <c r="F2" s="114"/>
      <c r="G2" s="115"/>
    </row>
    <row r="4" spans="1:7" s="4" customFormat="1" ht="15.75" thickBot="1" x14ac:dyDescent="0.3"/>
    <row r="5" spans="1:7" s="4" customFormat="1" ht="16.5" thickBot="1" x14ac:dyDescent="0.3">
      <c r="B5" s="175" t="s">
        <v>95</v>
      </c>
      <c r="C5" s="176"/>
      <c r="D5" s="176"/>
      <c r="E5" s="176"/>
      <c r="F5" s="176"/>
      <c r="G5" s="177"/>
    </row>
    <row r="6" spans="1:7" ht="15.75" x14ac:dyDescent="0.25">
      <c r="B6" s="170" t="s">
        <v>96</v>
      </c>
      <c r="C6" s="171"/>
      <c r="D6" s="171"/>
      <c r="E6" s="171"/>
      <c r="F6" s="171"/>
      <c r="G6" s="172"/>
    </row>
    <row r="7" spans="1:7" ht="16.5" thickBot="1" x14ac:dyDescent="0.3">
      <c r="B7" s="94" t="s">
        <v>77</v>
      </c>
      <c r="C7" s="168">
        <f>+'4.1. REGRESIONX'!C18+'4.1. REGRESIONX'!C19*(37)</f>
        <v>19588712119.485016</v>
      </c>
      <c r="D7" s="168"/>
      <c r="E7" s="168"/>
      <c r="F7" s="168"/>
      <c r="G7" s="169"/>
    </row>
    <row r="8" spans="1:7" ht="15.75" x14ac:dyDescent="0.25">
      <c r="B8" s="20"/>
      <c r="C8" s="93"/>
      <c r="D8" s="20"/>
      <c r="E8" s="20"/>
      <c r="F8" s="20"/>
      <c r="G8" s="20"/>
    </row>
    <row r="9" spans="1:7" s="4" customFormat="1" ht="15.75" x14ac:dyDescent="0.25">
      <c r="B9" s="20"/>
      <c r="C9" s="93"/>
      <c r="D9" s="20"/>
      <c r="E9" s="20"/>
      <c r="F9" s="20"/>
      <c r="G9" s="20"/>
    </row>
    <row r="10" spans="1:7" ht="16.5" thickBot="1" x14ac:dyDescent="0.3">
      <c r="B10" s="20"/>
      <c r="C10" s="20"/>
      <c r="D10" s="20"/>
      <c r="E10" s="20"/>
      <c r="F10" s="20"/>
      <c r="G10" s="20"/>
    </row>
    <row r="11" spans="1:7" ht="16.5" thickBot="1" x14ac:dyDescent="0.3">
      <c r="B11" s="175" t="s">
        <v>100</v>
      </c>
      <c r="C11" s="176"/>
      <c r="D11" s="176"/>
      <c r="E11" s="176"/>
      <c r="F11" s="176"/>
      <c r="G11" s="177"/>
    </row>
    <row r="12" spans="1:7" ht="15.75" x14ac:dyDescent="0.25">
      <c r="B12" s="170" t="s">
        <v>97</v>
      </c>
      <c r="C12" s="171"/>
      <c r="D12" s="171"/>
      <c r="E12" s="171"/>
      <c r="F12" s="171"/>
      <c r="G12" s="172"/>
    </row>
    <row r="13" spans="1:7" ht="16.5" thickBot="1" x14ac:dyDescent="0.3">
      <c r="A13" s="5"/>
      <c r="B13" s="94" t="s">
        <v>76</v>
      </c>
      <c r="C13" s="173">
        <f>+'2.2.REGRESION'!C18+'2.2.REGRESION'!C19*('4. PRONOSTICAR'!C7)</f>
        <v>76957443855.697159</v>
      </c>
      <c r="D13" s="173"/>
      <c r="E13" s="173"/>
      <c r="F13" s="173"/>
      <c r="G13" s="174"/>
    </row>
  </sheetData>
  <mergeCells count="7">
    <mergeCell ref="C7:G7"/>
    <mergeCell ref="B12:G12"/>
    <mergeCell ref="C13:G13"/>
    <mergeCell ref="B11:G11"/>
    <mergeCell ref="B2:G2"/>
    <mergeCell ref="B6:G6"/>
    <mergeCell ref="B5:G5"/>
  </mergeCells>
  <pageMargins left="0.7" right="0.7" top="0.75" bottom="0.75" header="0.3" footer="0.3"/>
  <drawing r:id="rId1"/>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9"/>
  <sheetViews>
    <sheetView showGridLines="0" workbookViewId="0"/>
  </sheetViews>
  <sheetFormatPr baseColWidth="10" defaultRowHeight="15.75" x14ac:dyDescent="0.25"/>
  <cols>
    <col min="1" max="1" width="9.28515625" style="20" customWidth="1"/>
    <col min="2" max="2" width="35.85546875" style="20" customWidth="1"/>
    <col min="3" max="3" width="19.28515625" style="20" customWidth="1"/>
    <col min="4" max="4" width="15.140625" style="20" customWidth="1"/>
    <col min="5" max="5" width="15.85546875" style="20" customWidth="1"/>
    <col min="6" max="6" width="16" style="20" customWidth="1"/>
    <col min="7" max="7" width="15" style="20" customWidth="1"/>
    <col min="8" max="8" width="17.5703125" style="20" customWidth="1"/>
    <col min="9" max="9" width="16.7109375" style="20" customWidth="1"/>
    <col min="10" max="10" width="16.28515625" style="20" customWidth="1"/>
    <col min="11" max="16384" width="11.42578125" style="20"/>
  </cols>
  <sheetData>
    <row r="1" spans="2:7" ht="16.5" thickBot="1" x14ac:dyDescent="0.3"/>
    <row r="2" spans="2:7" ht="18.75" thickBot="1" x14ac:dyDescent="0.3">
      <c r="B2" s="139" t="s">
        <v>2</v>
      </c>
      <c r="C2" s="140"/>
    </row>
    <row r="3" spans="2:7" ht="16.5" thickBot="1" x14ac:dyDescent="0.3"/>
    <row r="4" spans="2:7" x14ac:dyDescent="0.25">
      <c r="B4" s="95" t="s">
        <v>3</v>
      </c>
      <c r="C4" s="95"/>
    </row>
    <row r="5" spans="2:7" x14ac:dyDescent="0.25">
      <c r="B5" s="57" t="s">
        <v>4</v>
      </c>
      <c r="C5" s="57">
        <v>0.86304754613291279</v>
      </c>
    </row>
    <row r="6" spans="2:7" x14ac:dyDescent="0.25">
      <c r="B6" s="57" t="s">
        <v>5</v>
      </c>
      <c r="C6" s="57">
        <v>0.7448510668860423</v>
      </c>
    </row>
    <row r="7" spans="2:7" x14ac:dyDescent="0.25">
      <c r="B7" s="57" t="s">
        <v>6</v>
      </c>
      <c r="C7" s="57">
        <v>0.73734668650033763</v>
      </c>
    </row>
    <row r="8" spans="2:7" x14ac:dyDescent="0.25">
      <c r="B8" s="57" t="s">
        <v>7</v>
      </c>
      <c r="C8" s="57">
        <v>3868044598.2123017</v>
      </c>
    </row>
    <row r="9" spans="2:7" ht="16.5" thickBot="1" x14ac:dyDescent="0.3">
      <c r="B9" s="96" t="s">
        <v>8</v>
      </c>
      <c r="C9" s="96">
        <v>36</v>
      </c>
    </row>
    <row r="11" spans="2:7" ht="16.5" thickBot="1" x14ac:dyDescent="0.3">
      <c r="B11" s="20" t="s">
        <v>9</v>
      </c>
    </row>
    <row r="12" spans="2:7" x14ac:dyDescent="0.25">
      <c r="B12" s="97"/>
      <c r="C12" s="97" t="s">
        <v>14</v>
      </c>
      <c r="D12" s="97" t="s">
        <v>15</v>
      </c>
      <c r="E12" s="97" t="s">
        <v>16</v>
      </c>
      <c r="F12" s="97" t="s">
        <v>17</v>
      </c>
      <c r="G12" s="97" t="s">
        <v>18</v>
      </c>
    </row>
    <row r="13" spans="2:7" x14ac:dyDescent="0.25">
      <c r="B13" s="57" t="s">
        <v>10</v>
      </c>
      <c r="C13" s="57">
        <v>1</v>
      </c>
      <c r="D13" s="57">
        <v>1.485037943123239E+21</v>
      </c>
      <c r="E13" s="57">
        <v>1.485037943123239E+21</v>
      </c>
      <c r="F13" s="57">
        <v>99.255505265289557</v>
      </c>
      <c r="G13" s="57">
        <v>1.2835798268762722E-11</v>
      </c>
    </row>
    <row r="14" spans="2:7" x14ac:dyDescent="0.25">
      <c r="B14" s="57" t="s">
        <v>11</v>
      </c>
      <c r="C14" s="57">
        <v>34</v>
      </c>
      <c r="D14" s="57">
        <v>5.087001464678185E+20</v>
      </c>
      <c r="E14" s="57">
        <v>1.4961769013759367E+19</v>
      </c>
      <c r="F14" s="57"/>
      <c r="G14" s="57"/>
    </row>
    <row r="15" spans="2:7" ht="16.5" thickBot="1" x14ac:dyDescent="0.3">
      <c r="B15" s="96" t="s">
        <v>12</v>
      </c>
      <c r="C15" s="96">
        <v>35</v>
      </c>
      <c r="D15" s="96">
        <v>1.9937380895910574E+21</v>
      </c>
      <c r="E15" s="96"/>
      <c r="F15" s="96"/>
      <c r="G15" s="96"/>
    </row>
    <row r="16" spans="2:7" ht="16.5" thickBot="1" x14ac:dyDescent="0.3"/>
    <row r="17" spans="2:10" x14ac:dyDescent="0.25">
      <c r="B17" s="97"/>
      <c r="C17" s="97" t="s">
        <v>19</v>
      </c>
      <c r="D17" s="97" t="s">
        <v>7</v>
      </c>
      <c r="E17" s="97" t="s">
        <v>20</v>
      </c>
      <c r="F17" s="97" t="s">
        <v>21</v>
      </c>
      <c r="G17" s="97" t="s">
        <v>22</v>
      </c>
      <c r="H17" s="97" t="s">
        <v>23</v>
      </c>
      <c r="I17" s="97" t="s">
        <v>24</v>
      </c>
      <c r="J17" s="97" t="s">
        <v>25</v>
      </c>
    </row>
    <row r="18" spans="2:10" x14ac:dyDescent="0.25">
      <c r="B18" s="57" t="s">
        <v>98</v>
      </c>
      <c r="C18" s="98">
        <v>-3287019228.8154602</v>
      </c>
      <c r="D18" s="57">
        <v>1316687243.964844</v>
      </c>
      <c r="E18" s="57">
        <v>-2.4964312853198907</v>
      </c>
      <c r="F18" s="57">
        <v>1.7554500212140372E-2</v>
      </c>
      <c r="G18" s="57">
        <v>-5962849650.8516941</v>
      </c>
      <c r="H18" s="57">
        <v>-611188806.77922583</v>
      </c>
      <c r="I18" s="57">
        <v>-5962849650.8516941</v>
      </c>
      <c r="J18" s="57">
        <v>-611188806.77922583</v>
      </c>
    </row>
    <row r="19" spans="2:10" ht="16.5" thickBot="1" x14ac:dyDescent="0.3">
      <c r="B19" s="96" t="s">
        <v>99</v>
      </c>
      <c r="C19" s="96">
        <v>618263009.41352642</v>
      </c>
      <c r="D19" s="96">
        <v>62057740.816958986</v>
      </c>
      <c r="E19" s="96">
        <v>9.9627057200988052</v>
      </c>
      <c r="F19" s="96">
        <v>1.2835798268762858E-11</v>
      </c>
      <c r="G19" s="96">
        <v>492146506.37759942</v>
      </c>
      <c r="H19" s="96">
        <v>744379512.44945335</v>
      </c>
      <c r="I19" s="96">
        <v>492146506.37759942</v>
      </c>
      <c r="J19" s="96">
        <v>744379512.44945335</v>
      </c>
    </row>
  </sheetData>
  <mergeCells count="1">
    <mergeCell ref="B2:C2"/>
  </mergeCells>
  <pageMargins left="0.7" right="0.7" top="0.75" bottom="0.75" header="0.3" footer="0.3"/>
  <drawing r:id="rId1"/>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115" zoomScaleNormal="115" workbookViewId="0">
      <selection activeCell="F10" sqref="F10"/>
    </sheetView>
  </sheetViews>
  <sheetFormatPr baseColWidth="10" defaultRowHeight="15" x14ac:dyDescent="0.25"/>
  <cols>
    <col min="5" max="5" width="14.28515625" customWidth="1"/>
    <col min="6" max="6" width="21.7109375" customWidth="1"/>
  </cols>
  <sheetData>
    <row r="1" spans="1:7" s="4" customFormat="1" x14ac:dyDescent="0.25">
      <c r="A1"/>
    </row>
    <row r="2" spans="1:7" s="4" customFormat="1" ht="15.75" thickBot="1" x14ac:dyDescent="0.3"/>
    <row r="3" spans="1:7" s="4" customFormat="1" ht="48" thickBot="1" x14ac:dyDescent="0.3">
      <c r="B3" s="113" t="s">
        <v>103</v>
      </c>
      <c r="C3" s="114"/>
      <c r="D3" s="114"/>
      <c r="E3" s="114"/>
      <c r="F3" s="114"/>
      <c r="G3" s="115"/>
    </row>
    <row r="4" spans="1:7" s="4" customFormat="1" x14ac:dyDescent="0.25"/>
    <row r="5" spans="1:7" s="4" customFormat="1" ht="15.75" thickBot="1" x14ac:dyDescent="0.3"/>
    <row r="6" spans="1:7" ht="39.75" customHeight="1" thickBot="1" x14ac:dyDescent="0.3">
      <c r="B6" s="178" t="s">
        <v>101</v>
      </c>
      <c r="C6" s="179"/>
      <c r="D6" s="179"/>
      <c r="E6" s="179"/>
      <c r="F6" s="180">
        <f>+'2.2.REGRESION'!C18</f>
        <v>8086950225.9794197</v>
      </c>
      <c r="G6" s="181"/>
    </row>
    <row r="7" spans="1:7" ht="15.75" thickBot="1" x14ac:dyDescent="0.3">
      <c r="B7" s="10"/>
      <c r="C7" s="10"/>
      <c r="D7" s="10"/>
      <c r="E7" s="10"/>
      <c r="F7" s="10"/>
    </row>
    <row r="8" spans="1:7" ht="39.75" customHeight="1" thickBot="1" x14ac:dyDescent="0.3">
      <c r="B8" s="178" t="s">
        <v>102</v>
      </c>
      <c r="C8" s="179"/>
      <c r="D8" s="179"/>
      <c r="E8" s="179"/>
      <c r="F8" s="180">
        <f>+'2.2.REGRESION'!C19</f>
        <v>3.515825502443922</v>
      </c>
      <c r="G8" s="181"/>
    </row>
  </sheetData>
  <mergeCells count="5">
    <mergeCell ref="B3:G3"/>
    <mergeCell ref="B6:E6"/>
    <mergeCell ref="B8:E8"/>
    <mergeCell ref="F6:G6"/>
    <mergeCell ref="F8:G8"/>
  </mergeCells>
  <pageMargins left="0.7" right="0.7" top="0.75" bottom="0.75" header="0.3" footer="0.3"/>
  <drawing r:id="rId1"/>
  <pictur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K2"/>
  <sheetViews>
    <sheetView showGridLines="0" workbookViewId="0"/>
  </sheetViews>
  <sheetFormatPr baseColWidth="10" defaultRowHeight="15" x14ac:dyDescent="0.25"/>
  <sheetData>
    <row r="1" spans="5:11" s="4" customFormat="1" x14ac:dyDescent="0.25"/>
    <row r="2" spans="5:11" ht="45" customHeight="1" x14ac:dyDescent="0.25">
      <c r="E2" s="112" t="s">
        <v>104</v>
      </c>
      <c r="F2" s="112"/>
      <c r="G2" s="112"/>
      <c r="H2" s="112"/>
      <c r="I2" s="112"/>
      <c r="J2" s="112"/>
      <c r="K2" s="112"/>
    </row>
  </sheetData>
  <mergeCells count="1">
    <mergeCell ref="E2:K2"/>
  </mergeCells>
  <pageMargins left="0.7" right="0.7" top="0.75" bottom="0.75" header="0.3" footer="0.3"/>
  <drawing r:id="rId1"/>
  <pictur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41"/>
  <sheetViews>
    <sheetView showGridLines="0" workbookViewId="0"/>
  </sheetViews>
  <sheetFormatPr baseColWidth="10" defaultRowHeight="15" x14ac:dyDescent="0.25"/>
  <cols>
    <col min="1" max="1" width="6.140625" style="4" customWidth="1"/>
    <col min="2" max="2" width="11.5703125" bestFit="1" customWidth="1"/>
    <col min="3" max="3" width="11.5703125" style="1" bestFit="1" customWidth="1"/>
    <col min="4" max="4" width="24.5703125" customWidth="1"/>
    <col min="5" max="5" width="22.28515625" style="2" bestFit="1" customWidth="1"/>
    <col min="7" max="7" width="29.5703125" customWidth="1"/>
  </cols>
  <sheetData>
    <row r="1" spans="2:40" s="4" customFormat="1" ht="15.75" thickBot="1" x14ac:dyDescent="0.3">
      <c r="B1" s="18"/>
      <c r="C1" s="9"/>
      <c r="D1" s="18"/>
      <c r="E1" s="19"/>
    </row>
    <row r="2" spans="2:40" s="4" customFormat="1" ht="41.25" customHeight="1" thickBot="1" x14ac:dyDescent="0.3">
      <c r="B2" s="113" t="s">
        <v>80</v>
      </c>
      <c r="C2" s="114"/>
      <c r="D2" s="114"/>
      <c r="E2" s="115"/>
    </row>
    <row r="4" spans="2:40" ht="22.5" customHeight="1" x14ac:dyDescent="0.25">
      <c r="B4" s="10"/>
      <c r="C4" s="11"/>
      <c r="D4" s="16" t="s">
        <v>81</v>
      </c>
      <c r="E4" s="17" t="s">
        <v>82</v>
      </c>
    </row>
    <row r="5" spans="2:40" ht="28.5" x14ac:dyDescent="0.25">
      <c r="B5" s="47" t="s">
        <v>78</v>
      </c>
      <c r="C5" s="47" t="s">
        <v>79</v>
      </c>
      <c r="D5" s="48" t="s">
        <v>27</v>
      </c>
      <c r="E5" s="49" t="s">
        <v>0</v>
      </c>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row>
    <row r="6" spans="2:40" x14ac:dyDescent="0.25">
      <c r="B6" s="12">
        <v>1980</v>
      </c>
      <c r="C6" s="12">
        <v>1</v>
      </c>
      <c r="D6" s="13">
        <v>2481000000</v>
      </c>
      <c r="E6" s="13">
        <v>17881514682.878384</v>
      </c>
      <c r="F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row>
    <row r="7" spans="2:40" x14ac:dyDescent="0.25">
      <c r="B7" s="12">
        <v>1981</v>
      </c>
      <c r="C7" s="12">
        <v>2</v>
      </c>
      <c r="D7" s="13">
        <v>2451000000</v>
      </c>
      <c r="E7" s="13">
        <v>21810767209.369484</v>
      </c>
    </row>
    <row r="8" spans="2:40" x14ac:dyDescent="0.25">
      <c r="B8" s="12">
        <v>1982</v>
      </c>
      <c r="C8" s="12">
        <v>3</v>
      </c>
      <c r="D8" s="13">
        <v>2327000000</v>
      </c>
      <c r="E8" s="13">
        <v>19929853574.609524</v>
      </c>
    </row>
    <row r="9" spans="2:40" x14ac:dyDescent="0.25">
      <c r="B9" s="12">
        <v>1983</v>
      </c>
      <c r="C9" s="12">
        <v>4</v>
      </c>
      <c r="D9" s="13">
        <v>2348000000</v>
      </c>
      <c r="E9" s="13">
        <v>17152483214.353634</v>
      </c>
    </row>
    <row r="10" spans="2:40" x14ac:dyDescent="0.25">
      <c r="B10" s="12">
        <v>1984</v>
      </c>
      <c r="C10" s="12">
        <v>5</v>
      </c>
      <c r="D10" s="13">
        <v>2620000000</v>
      </c>
      <c r="E10" s="13">
        <v>16912515183.278257</v>
      </c>
      <c r="H10" s="4"/>
      <c r="I10" s="4"/>
      <c r="J10" s="4"/>
      <c r="K10" s="4"/>
      <c r="L10" s="4"/>
      <c r="M10" s="4"/>
      <c r="N10" s="4"/>
      <c r="O10" s="4"/>
      <c r="P10" s="4"/>
      <c r="Q10" s="4"/>
      <c r="R10" s="4"/>
      <c r="S10" s="4"/>
      <c r="T10" s="4"/>
      <c r="U10" s="4"/>
      <c r="V10" s="4"/>
      <c r="W10" s="4"/>
      <c r="X10" s="4"/>
      <c r="Y10" s="4"/>
      <c r="Z10" s="4"/>
    </row>
    <row r="11" spans="2:40" x14ac:dyDescent="0.25">
      <c r="B11" s="12">
        <v>1985</v>
      </c>
      <c r="C11" s="12">
        <v>6</v>
      </c>
      <c r="D11" s="13">
        <v>2905000000</v>
      </c>
      <c r="E11" s="13">
        <v>17149094589.982655</v>
      </c>
      <c r="H11" s="4"/>
      <c r="I11" s="4"/>
      <c r="J11" s="4"/>
      <c r="K11" s="4"/>
      <c r="L11" s="4"/>
      <c r="M11" s="4"/>
      <c r="N11" s="4"/>
      <c r="O11" s="4"/>
      <c r="P11" s="4"/>
      <c r="Q11" s="4"/>
      <c r="R11" s="4"/>
      <c r="S11" s="4"/>
      <c r="T11" s="4"/>
      <c r="U11" s="4"/>
      <c r="V11" s="4"/>
      <c r="W11" s="4"/>
      <c r="X11" s="4"/>
      <c r="Y11" s="4"/>
      <c r="Z11" s="4"/>
    </row>
    <row r="12" spans="2:40" x14ac:dyDescent="0.25">
      <c r="B12" s="12">
        <v>1986</v>
      </c>
      <c r="C12" s="12">
        <v>7</v>
      </c>
      <c r="D12" s="13">
        <v>2172000000</v>
      </c>
      <c r="E12" s="13">
        <v>15314143988.062119</v>
      </c>
    </row>
    <row r="13" spans="2:40" x14ac:dyDescent="0.25">
      <c r="B13" s="12">
        <v>1987</v>
      </c>
      <c r="C13" s="12">
        <v>8</v>
      </c>
      <c r="D13" s="13">
        <v>1928000000</v>
      </c>
      <c r="E13" s="13">
        <v>13945431882.227064</v>
      </c>
    </row>
    <row r="14" spans="2:40" x14ac:dyDescent="0.25">
      <c r="B14" s="12">
        <v>1988</v>
      </c>
      <c r="C14" s="12">
        <v>9</v>
      </c>
      <c r="D14" s="13">
        <v>2192000000</v>
      </c>
      <c r="E14" s="13">
        <v>13051886552.337729</v>
      </c>
    </row>
    <row r="15" spans="2:40" x14ac:dyDescent="0.25">
      <c r="B15" s="12">
        <v>1989</v>
      </c>
      <c r="C15" s="12">
        <v>10</v>
      </c>
      <c r="D15" s="13">
        <v>2354000000</v>
      </c>
      <c r="E15" s="13">
        <v>13890828707.6493</v>
      </c>
    </row>
    <row r="16" spans="2:40" x14ac:dyDescent="0.25">
      <c r="B16" s="12">
        <v>1990</v>
      </c>
      <c r="C16" s="12">
        <v>11</v>
      </c>
      <c r="D16" s="13">
        <v>2714000000</v>
      </c>
      <c r="E16" s="13">
        <v>15239278100.350185</v>
      </c>
    </row>
    <row r="17" spans="2:5" x14ac:dyDescent="0.25">
      <c r="B17" s="12">
        <v>1991</v>
      </c>
      <c r="C17" s="12">
        <v>12</v>
      </c>
      <c r="D17" s="13">
        <v>2852000000</v>
      </c>
      <c r="E17" s="13">
        <v>16988535267.633816</v>
      </c>
    </row>
    <row r="18" spans="2:5" x14ac:dyDescent="0.25">
      <c r="B18" s="12">
        <v>1992</v>
      </c>
      <c r="C18" s="12">
        <v>13</v>
      </c>
      <c r="D18" s="13">
        <v>3007000000</v>
      </c>
      <c r="E18" s="13">
        <v>18094238119.059528</v>
      </c>
    </row>
    <row r="19" spans="2:5" x14ac:dyDescent="0.25">
      <c r="B19" s="12">
        <v>1993</v>
      </c>
      <c r="C19" s="12">
        <v>14</v>
      </c>
      <c r="D19" s="13">
        <v>2904000000</v>
      </c>
      <c r="E19" s="13">
        <v>18938717358.67934</v>
      </c>
    </row>
    <row r="20" spans="2:5" x14ac:dyDescent="0.25">
      <c r="B20" s="12">
        <v>1994</v>
      </c>
      <c r="C20" s="12">
        <v>15</v>
      </c>
      <c r="D20" s="13">
        <v>3819000000</v>
      </c>
      <c r="E20" s="13">
        <v>22708673336.668331</v>
      </c>
    </row>
    <row r="21" spans="2:5" x14ac:dyDescent="0.25">
      <c r="B21" s="12">
        <v>1995</v>
      </c>
      <c r="C21" s="12">
        <v>16</v>
      </c>
      <c r="D21" s="13">
        <v>4307000000</v>
      </c>
      <c r="E21" s="13">
        <v>24432884442.221107</v>
      </c>
    </row>
    <row r="22" spans="2:5" x14ac:dyDescent="0.25">
      <c r="B22" s="12">
        <v>1996</v>
      </c>
      <c r="C22" s="12">
        <v>17</v>
      </c>
      <c r="D22" s="13">
        <v>5198600000</v>
      </c>
      <c r="E22" s="13">
        <v>25226393196.598297</v>
      </c>
    </row>
    <row r="23" spans="2:5" x14ac:dyDescent="0.25">
      <c r="B23" s="12">
        <v>1997</v>
      </c>
      <c r="C23" s="12">
        <v>18</v>
      </c>
      <c r="D23" s="13">
        <v>5264000000</v>
      </c>
      <c r="E23" s="13">
        <v>28162053026.513256</v>
      </c>
    </row>
    <row r="24" spans="2:5" x14ac:dyDescent="0.25">
      <c r="B24" s="12">
        <v>1998</v>
      </c>
      <c r="C24" s="12">
        <v>19</v>
      </c>
      <c r="D24" s="13">
        <v>4203000000</v>
      </c>
      <c r="E24" s="13">
        <v>27981896948.474236</v>
      </c>
    </row>
    <row r="25" spans="2:5" x14ac:dyDescent="0.25">
      <c r="B25" s="12">
        <v>1999</v>
      </c>
      <c r="C25" s="12">
        <v>20</v>
      </c>
      <c r="D25" s="13">
        <v>4451000000</v>
      </c>
      <c r="E25" s="13">
        <v>19645272636.318157</v>
      </c>
    </row>
    <row r="26" spans="2:5" x14ac:dyDescent="0.25">
      <c r="B26" s="12">
        <v>2000</v>
      </c>
      <c r="C26" s="12">
        <v>21</v>
      </c>
      <c r="D26" s="13">
        <v>4927000000</v>
      </c>
      <c r="E26" s="13">
        <v>18327764882.441219</v>
      </c>
    </row>
    <row r="27" spans="2:5" x14ac:dyDescent="0.25">
      <c r="B27" s="12">
        <v>2001</v>
      </c>
      <c r="C27" s="12">
        <v>22</v>
      </c>
      <c r="D27" s="13">
        <v>4678000000</v>
      </c>
      <c r="E27" s="13">
        <v>24468324000</v>
      </c>
    </row>
    <row r="28" spans="2:5" x14ac:dyDescent="0.25">
      <c r="B28" s="12">
        <v>2002</v>
      </c>
      <c r="C28" s="12">
        <v>23</v>
      </c>
      <c r="D28" s="13">
        <v>5042000000</v>
      </c>
      <c r="E28" s="13">
        <v>28548945000</v>
      </c>
    </row>
    <row r="29" spans="2:5" x14ac:dyDescent="0.25">
      <c r="B29" s="12">
        <v>2003</v>
      </c>
      <c r="C29" s="12">
        <v>24</v>
      </c>
      <c r="D29" s="13">
        <v>6222690000</v>
      </c>
      <c r="E29" s="13">
        <v>32432859000</v>
      </c>
    </row>
    <row r="30" spans="2:5" x14ac:dyDescent="0.25">
      <c r="B30" s="12">
        <v>2004</v>
      </c>
      <c r="C30" s="12">
        <v>25</v>
      </c>
      <c r="D30" s="13">
        <v>7752890000</v>
      </c>
      <c r="E30" s="13">
        <v>36591661000</v>
      </c>
    </row>
    <row r="31" spans="2:5" x14ac:dyDescent="0.25">
      <c r="B31" s="12">
        <v>2005</v>
      </c>
      <c r="C31" s="12">
        <v>26</v>
      </c>
      <c r="D31" s="13">
        <v>10100000000</v>
      </c>
      <c r="E31" s="13">
        <v>41507085000</v>
      </c>
    </row>
    <row r="32" spans="2:5" x14ac:dyDescent="0.25">
      <c r="B32" s="12">
        <v>2006</v>
      </c>
      <c r="C32" s="12">
        <v>27</v>
      </c>
      <c r="D32" s="13">
        <v>12728000000</v>
      </c>
      <c r="E32" s="13">
        <v>46802044000</v>
      </c>
    </row>
    <row r="33" spans="2:5" x14ac:dyDescent="0.25">
      <c r="B33" s="12">
        <v>2007</v>
      </c>
      <c r="C33" s="12">
        <v>28</v>
      </c>
      <c r="D33" s="13">
        <v>14321000000</v>
      </c>
      <c r="E33" s="13">
        <v>51007777000.000008</v>
      </c>
    </row>
    <row r="34" spans="2:5" x14ac:dyDescent="0.25">
      <c r="B34" s="12">
        <v>2008</v>
      </c>
      <c r="C34" s="12">
        <v>29</v>
      </c>
      <c r="D34" s="13">
        <v>18818325500</v>
      </c>
      <c r="E34" s="13">
        <v>61762635000.000008</v>
      </c>
    </row>
    <row r="35" spans="2:5" x14ac:dyDescent="0.25">
      <c r="B35" s="12">
        <v>2009</v>
      </c>
      <c r="C35" s="12">
        <v>30</v>
      </c>
      <c r="D35" s="13">
        <v>13863054000</v>
      </c>
      <c r="E35" s="13">
        <v>62519686000</v>
      </c>
    </row>
    <row r="36" spans="2:5" x14ac:dyDescent="0.25">
      <c r="B36" s="12">
        <v>2010</v>
      </c>
      <c r="C36" s="12">
        <v>31</v>
      </c>
      <c r="D36" s="13">
        <v>17489922000</v>
      </c>
      <c r="E36" s="13">
        <v>69555367000</v>
      </c>
    </row>
    <row r="37" spans="2:5" x14ac:dyDescent="0.25">
      <c r="B37" s="12">
        <v>2011</v>
      </c>
      <c r="C37" s="12">
        <v>32</v>
      </c>
      <c r="D37" s="13">
        <v>22322348000</v>
      </c>
      <c r="E37" s="13">
        <v>79276664000</v>
      </c>
    </row>
    <row r="38" spans="2:5" x14ac:dyDescent="0.25">
      <c r="B38" s="12">
        <v>2012</v>
      </c>
      <c r="C38" s="12">
        <v>33</v>
      </c>
      <c r="D38" s="13">
        <v>23764756000</v>
      </c>
      <c r="E38" s="13">
        <v>87924544000</v>
      </c>
    </row>
    <row r="39" spans="2:5" x14ac:dyDescent="0.25">
      <c r="B39" s="12">
        <v>2013</v>
      </c>
      <c r="C39" s="12">
        <v>34</v>
      </c>
      <c r="D39" s="13">
        <v>24847847000</v>
      </c>
      <c r="E39" s="13">
        <v>95129659000</v>
      </c>
    </row>
    <row r="40" spans="2:5" x14ac:dyDescent="0.25">
      <c r="B40" s="12">
        <v>2014</v>
      </c>
      <c r="C40" s="12">
        <v>35</v>
      </c>
      <c r="D40" s="13">
        <v>25724432489.359001</v>
      </c>
      <c r="E40" s="13">
        <v>102292260000</v>
      </c>
    </row>
    <row r="41" spans="2:5" x14ac:dyDescent="0.25">
      <c r="B41" s="12">
        <v>2015</v>
      </c>
      <c r="C41" s="12">
        <v>36</v>
      </c>
      <c r="D41" s="13">
        <v>18330607042.693001</v>
      </c>
      <c r="E41" s="13">
        <v>100176808000</v>
      </c>
    </row>
  </sheetData>
  <mergeCells count="1">
    <mergeCell ref="B2:E2"/>
  </mergeCells>
  <pageMargins left="0.7" right="0.7" top="0.75" bottom="0.75" header="0.3" footer="0.3"/>
  <drawing r:id="rId1"/>
  <pictur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8"/>
  <sheetViews>
    <sheetView showGridLines="0" workbookViewId="0"/>
  </sheetViews>
  <sheetFormatPr baseColWidth="10" defaultRowHeight="15" x14ac:dyDescent="0.25"/>
  <cols>
    <col min="1" max="1" width="8.28515625" customWidth="1"/>
    <col min="2" max="2" width="12.5703125" customWidth="1"/>
    <col min="3" max="3" width="16.28515625" customWidth="1"/>
    <col min="4" max="4" width="18.5703125" customWidth="1"/>
    <col min="5" max="5" width="14.7109375" customWidth="1"/>
    <col min="6" max="6" width="16.140625" customWidth="1"/>
  </cols>
  <sheetData>
    <row r="2" spans="1:7" ht="15.75" thickBot="1" x14ac:dyDescent="0.3"/>
    <row r="3" spans="1:7" ht="45" customHeight="1" thickBot="1" x14ac:dyDescent="0.3">
      <c r="B3" s="118" t="s">
        <v>28</v>
      </c>
      <c r="C3" s="118"/>
      <c r="D3" s="118"/>
      <c r="E3" s="118"/>
      <c r="F3" s="118"/>
    </row>
    <row r="5" spans="1:7" ht="21" customHeight="1" x14ac:dyDescent="0.25">
      <c r="A5" s="10"/>
      <c r="B5" s="119" t="s">
        <v>29</v>
      </c>
      <c r="C5" s="119"/>
      <c r="D5" s="119"/>
      <c r="E5" s="119"/>
      <c r="F5" s="119"/>
      <c r="G5" s="10"/>
    </row>
    <row r="6" spans="1:7" ht="22.5" customHeight="1" x14ac:dyDescent="0.25">
      <c r="A6" s="10"/>
      <c r="B6" s="119" t="s">
        <v>30</v>
      </c>
      <c r="C6" s="119"/>
      <c r="D6" s="119"/>
      <c r="E6" s="119"/>
      <c r="F6" s="119"/>
      <c r="G6" s="10"/>
    </row>
    <row r="7" spans="1:7" s="4" customFormat="1" ht="15.75" x14ac:dyDescent="0.25">
      <c r="A7" s="10"/>
      <c r="B7" s="21"/>
      <c r="C7" s="21"/>
      <c r="D7" s="21"/>
      <c r="E7" s="21"/>
      <c r="F7" s="21"/>
      <c r="G7" s="10"/>
    </row>
    <row r="8" spans="1:7" s="4" customFormat="1" ht="20.25" x14ac:dyDescent="0.25">
      <c r="A8" s="10"/>
      <c r="B8" s="117" t="s">
        <v>39</v>
      </c>
      <c r="C8" s="117"/>
      <c r="D8" s="117"/>
      <c r="E8" s="117"/>
      <c r="F8" s="117"/>
      <c r="G8" s="10"/>
    </row>
    <row r="9" spans="1:7" s="4" customFormat="1" ht="15.75" thickBot="1" x14ac:dyDescent="0.3">
      <c r="A9" s="10"/>
      <c r="B9" s="10"/>
      <c r="C9" s="10"/>
      <c r="D9" s="10"/>
      <c r="E9" s="10"/>
      <c r="F9" s="10"/>
      <c r="G9" s="10"/>
    </row>
    <row r="10" spans="1:7" ht="28.5" customHeight="1" thickBot="1" x14ac:dyDescent="0.3">
      <c r="A10" s="10"/>
      <c r="B10" s="120" t="s">
        <v>83</v>
      </c>
      <c r="C10" s="121"/>
      <c r="D10" s="121"/>
      <c r="E10" s="121"/>
      <c r="F10" s="122"/>
      <c r="G10" s="10"/>
    </row>
    <row r="11" spans="1:7" x14ac:dyDescent="0.25">
      <c r="A11" s="10"/>
      <c r="B11" s="10"/>
      <c r="C11" s="10"/>
      <c r="D11" s="10"/>
      <c r="E11" s="10"/>
      <c r="F11" s="10"/>
      <c r="G11" s="10"/>
    </row>
    <row r="12" spans="1:7" ht="18" x14ac:dyDescent="0.25">
      <c r="A12" s="10"/>
      <c r="B12" s="22" t="s">
        <v>31</v>
      </c>
      <c r="C12" s="10"/>
      <c r="D12" s="10"/>
      <c r="E12" s="10"/>
      <c r="F12" s="10"/>
      <c r="G12" s="10"/>
    </row>
    <row r="13" spans="1:7" ht="15.75" x14ac:dyDescent="0.25">
      <c r="A13" s="10"/>
      <c r="B13" s="14" t="s">
        <v>32</v>
      </c>
      <c r="C13" s="116" t="s">
        <v>36</v>
      </c>
      <c r="D13" s="116"/>
      <c r="E13" s="116"/>
      <c r="F13" s="116"/>
      <c r="G13" s="10"/>
    </row>
    <row r="14" spans="1:7" ht="15.75" x14ac:dyDescent="0.25">
      <c r="A14" s="10"/>
      <c r="B14" s="14" t="s">
        <v>33</v>
      </c>
      <c r="C14" s="116" t="s">
        <v>37</v>
      </c>
      <c r="D14" s="116"/>
      <c r="E14" s="116"/>
      <c r="F14" s="116"/>
      <c r="G14" s="10"/>
    </row>
    <row r="15" spans="1:7" ht="15.75" x14ac:dyDescent="0.25">
      <c r="A15" s="10"/>
      <c r="B15" s="14" t="s">
        <v>34</v>
      </c>
      <c r="C15" s="116" t="s">
        <v>27</v>
      </c>
      <c r="D15" s="116"/>
      <c r="E15" s="116"/>
      <c r="F15" s="116"/>
      <c r="G15" s="10"/>
    </row>
    <row r="16" spans="1:7" ht="15.75" x14ac:dyDescent="0.25">
      <c r="A16" s="10"/>
      <c r="B16" s="14" t="s">
        <v>35</v>
      </c>
      <c r="C16" s="116" t="s">
        <v>38</v>
      </c>
      <c r="D16" s="116"/>
      <c r="E16" s="116"/>
      <c r="F16" s="116"/>
      <c r="G16" s="10"/>
    </row>
    <row r="17" spans="1:7" x14ac:dyDescent="0.25">
      <c r="A17" s="10"/>
      <c r="B17" s="10"/>
      <c r="C17" s="10"/>
      <c r="D17" s="10"/>
      <c r="E17" s="10"/>
      <c r="F17" s="10"/>
      <c r="G17" s="10"/>
    </row>
    <row r="18" spans="1:7" x14ac:dyDescent="0.25">
      <c r="A18" s="10"/>
      <c r="B18" s="10"/>
      <c r="C18" s="10"/>
      <c r="D18" s="10"/>
      <c r="E18" s="10"/>
      <c r="F18" s="10"/>
      <c r="G18" s="10"/>
    </row>
  </sheetData>
  <mergeCells count="9">
    <mergeCell ref="C14:F14"/>
    <mergeCell ref="C15:F15"/>
    <mergeCell ref="C16:F16"/>
    <mergeCell ref="B8:F8"/>
    <mergeCell ref="B3:F3"/>
    <mergeCell ref="B5:F5"/>
    <mergeCell ref="B6:F6"/>
    <mergeCell ref="B10:F10"/>
    <mergeCell ref="C13:F13"/>
  </mergeCells>
  <pageMargins left="0.7" right="0.7" top="0.75" bottom="0.75" header="0.3" footer="0.3"/>
  <drawing r:id="rId1"/>
  <pictur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5"/>
  <sheetViews>
    <sheetView showGridLines="0" zoomScaleNormal="100" workbookViewId="0"/>
  </sheetViews>
  <sheetFormatPr baseColWidth="10" defaultRowHeight="15" x14ac:dyDescent="0.25"/>
  <sheetData>
    <row r="1" spans="1:9" ht="15.75" thickBot="1" x14ac:dyDescent="0.3"/>
    <row r="2" spans="1:9" ht="48" thickBot="1" x14ac:dyDescent="0.3">
      <c r="B2" s="113" t="s">
        <v>40</v>
      </c>
      <c r="C2" s="114"/>
      <c r="D2" s="114"/>
      <c r="E2" s="114"/>
      <c r="F2" s="114"/>
      <c r="G2" s="115"/>
    </row>
    <row r="3" spans="1:9" ht="15.75" thickBot="1" x14ac:dyDescent="0.3"/>
    <row r="4" spans="1:9" ht="31.5" customHeight="1" thickBot="1" x14ac:dyDescent="0.3">
      <c r="A4" s="20"/>
      <c r="B4" s="123" t="s">
        <v>49</v>
      </c>
      <c r="C4" s="124"/>
      <c r="D4" s="124"/>
      <c r="E4" s="124"/>
      <c r="F4" s="124"/>
      <c r="G4" s="125"/>
      <c r="H4" s="20"/>
      <c r="I4" s="20"/>
    </row>
    <row r="5" spans="1:9" ht="15.75" x14ac:dyDescent="0.25">
      <c r="A5" s="20"/>
      <c r="B5" s="20"/>
      <c r="C5" s="20"/>
      <c r="D5" s="20"/>
      <c r="E5" s="20"/>
      <c r="F5" s="20"/>
      <c r="G5" s="20"/>
      <c r="H5" s="20"/>
      <c r="I5" s="20"/>
    </row>
    <row r="6" spans="1:9" ht="15.75" x14ac:dyDescent="0.25">
      <c r="A6" s="20"/>
      <c r="B6" s="20"/>
      <c r="C6" s="20"/>
      <c r="D6" s="20"/>
      <c r="E6" s="20"/>
      <c r="F6" s="20"/>
      <c r="G6" s="20"/>
      <c r="H6" s="20"/>
      <c r="I6" s="20"/>
    </row>
    <row r="7" spans="1:9" ht="15.75" x14ac:dyDescent="0.25">
      <c r="A7" s="20"/>
      <c r="B7" s="20"/>
      <c r="C7" s="20"/>
      <c r="D7" s="20"/>
      <c r="E7" s="20"/>
      <c r="F7" s="20"/>
      <c r="G7" s="20"/>
      <c r="H7" s="20"/>
      <c r="I7" s="20"/>
    </row>
    <row r="8" spans="1:9" ht="15.75" x14ac:dyDescent="0.25">
      <c r="A8" s="20"/>
      <c r="B8" s="20"/>
      <c r="C8" s="20"/>
      <c r="D8" s="20"/>
      <c r="E8" s="20"/>
      <c r="F8" s="20"/>
      <c r="G8" s="20"/>
      <c r="H8" s="20"/>
      <c r="I8" s="20"/>
    </row>
    <row r="9" spans="1:9" ht="15.75" x14ac:dyDescent="0.25">
      <c r="A9" s="20"/>
      <c r="B9" s="20"/>
      <c r="C9" s="20"/>
      <c r="D9" s="20"/>
      <c r="E9" s="20"/>
      <c r="F9" s="20"/>
      <c r="G9" s="20"/>
      <c r="H9" s="20"/>
      <c r="I9" s="20"/>
    </row>
    <row r="10" spans="1:9" ht="16.5" thickBot="1" x14ac:dyDescent="0.3">
      <c r="A10" s="20"/>
      <c r="B10" s="20"/>
      <c r="C10" s="20"/>
      <c r="D10" s="20"/>
      <c r="E10" s="20"/>
      <c r="F10" s="20"/>
      <c r="G10" s="20"/>
      <c r="H10" s="20"/>
      <c r="I10" s="20"/>
    </row>
    <row r="11" spans="1:9" ht="29.25" customHeight="1" thickBot="1" x14ac:dyDescent="0.3">
      <c r="A11" s="20"/>
      <c r="B11" s="123" t="s">
        <v>50</v>
      </c>
      <c r="C11" s="124"/>
      <c r="D11" s="124"/>
      <c r="E11" s="124"/>
      <c r="F11" s="124"/>
      <c r="G11" s="125"/>
      <c r="H11" s="20"/>
      <c r="I11" s="20"/>
    </row>
    <row r="12" spans="1:9" ht="15.75" x14ac:dyDescent="0.25">
      <c r="A12" s="20"/>
      <c r="B12" s="20"/>
      <c r="C12" s="20"/>
      <c r="D12" s="20"/>
      <c r="E12" s="20"/>
      <c r="F12" s="20"/>
      <c r="G12" s="20"/>
      <c r="H12" s="20"/>
      <c r="I12" s="20"/>
    </row>
    <row r="13" spans="1:9" ht="15.75" x14ac:dyDescent="0.25">
      <c r="A13" s="20"/>
      <c r="B13" s="20"/>
      <c r="C13" s="20"/>
      <c r="D13" s="20"/>
      <c r="E13" s="20"/>
      <c r="F13" s="20"/>
      <c r="G13" s="20"/>
      <c r="H13" s="20"/>
      <c r="I13" s="20"/>
    </row>
    <row r="14" spans="1:9" ht="15.75" x14ac:dyDescent="0.25">
      <c r="A14" s="20"/>
      <c r="B14" s="20"/>
      <c r="C14" s="20"/>
      <c r="D14" s="20"/>
      <c r="E14" s="20"/>
      <c r="F14" s="20"/>
      <c r="G14" s="20"/>
      <c r="H14" s="20"/>
      <c r="I14" s="20"/>
    </row>
    <row r="15" spans="1:9" ht="15.75" x14ac:dyDescent="0.25">
      <c r="A15" s="20"/>
      <c r="B15" s="20"/>
      <c r="C15" s="20"/>
      <c r="D15" s="20"/>
      <c r="E15" s="20"/>
      <c r="F15" s="20"/>
      <c r="G15" s="20"/>
      <c r="H15" s="20"/>
      <c r="I15" s="20"/>
    </row>
    <row r="16" spans="1:9" s="4" customFormat="1" ht="15.75" x14ac:dyDescent="0.25">
      <c r="A16" s="20"/>
      <c r="B16" s="20"/>
      <c r="C16" s="20"/>
      <c r="D16" s="20"/>
      <c r="E16" s="20"/>
      <c r="F16" s="20"/>
      <c r="G16" s="20"/>
      <c r="H16" s="20"/>
      <c r="I16" s="20"/>
    </row>
    <row r="17" spans="1:9" ht="16.5" thickBot="1" x14ac:dyDescent="0.3">
      <c r="A17" s="20"/>
      <c r="B17" s="20"/>
      <c r="C17" s="20"/>
      <c r="D17" s="20"/>
      <c r="E17" s="20"/>
      <c r="F17" s="20"/>
      <c r="G17" s="20"/>
      <c r="H17" s="20"/>
      <c r="I17" s="20"/>
    </row>
    <row r="18" spans="1:9" ht="29.25" customHeight="1" thickBot="1" x14ac:dyDescent="0.3">
      <c r="A18" s="20"/>
      <c r="B18" s="123" t="s">
        <v>51</v>
      </c>
      <c r="C18" s="124"/>
      <c r="D18" s="124"/>
      <c r="E18" s="124"/>
      <c r="F18" s="124"/>
      <c r="G18" s="125"/>
      <c r="H18" s="20"/>
      <c r="I18" s="20"/>
    </row>
    <row r="19" spans="1:9" ht="15.75" x14ac:dyDescent="0.25">
      <c r="A19" s="20"/>
      <c r="B19" s="20"/>
      <c r="C19" s="20"/>
      <c r="D19" s="20"/>
      <c r="E19" s="20"/>
      <c r="F19" s="20"/>
      <c r="G19" s="20"/>
      <c r="H19" s="20"/>
      <c r="I19" s="20"/>
    </row>
    <row r="20" spans="1:9" ht="15.75" x14ac:dyDescent="0.25">
      <c r="A20" s="20"/>
      <c r="B20" s="20"/>
      <c r="C20" s="20"/>
      <c r="D20" s="20"/>
      <c r="E20" s="20"/>
      <c r="F20" s="20"/>
      <c r="G20" s="20"/>
      <c r="H20" s="20"/>
      <c r="I20" s="20"/>
    </row>
    <row r="21" spans="1:9" ht="15.75" x14ac:dyDescent="0.25">
      <c r="A21" s="20"/>
      <c r="B21" s="20"/>
      <c r="C21" s="20"/>
      <c r="D21" s="20"/>
      <c r="E21" s="20"/>
      <c r="F21" s="20"/>
      <c r="G21" s="20"/>
      <c r="H21" s="20"/>
      <c r="I21" s="20"/>
    </row>
    <row r="22" spans="1:9" ht="15.75" x14ac:dyDescent="0.25">
      <c r="A22" s="20"/>
      <c r="B22" s="20"/>
      <c r="C22" s="20"/>
      <c r="D22" s="20"/>
      <c r="E22" s="20"/>
      <c r="F22" s="20"/>
      <c r="G22" s="20"/>
      <c r="H22" s="20"/>
      <c r="I22" s="20"/>
    </row>
    <row r="23" spans="1:9" ht="15.75" x14ac:dyDescent="0.25">
      <c r="A23" s="20"/>
      <c r="B23" s="20"/>
      <c r="C23" s="20"/>
      <c r="D23" s="20"/>
      <c r="E23" s="20"/>
      <c r="F23" s="20"/>
      <c r="G23" s="20"/>
      <c r="H23" s="20"/>
      <c r="I23" s="20"/>
    </row>
    <row r="24" spans="1:9" ht="15.75" x14ac:dyDescent="0.25">
      <c r="A24" s="20"/>
      <c r="B24" s="20"/>
      <c r="C24" s="20"/>
      <c r="D24" s="20"/>
      <c r="E24" s="20"/>
      <c r="F24" s="20"/>
      <c r="G24" s="20"/>
      <c r="H24" s="20"/>
      <c r="I24" s="20"/>
    </row>
    <row r="25" spans="1:9" ht="15.75" x14ac:dyDescent="0.25">
      <c r="A25" s="20"/>
      <c r="B25" s="20"/>
      <c r="C25" s="20"/>
      <c r="D25" s="20"/>
      <c r="E25" s="20"/>
      <c r="F25" s="20"/>
      <c r="G25" s="20"/>
      <c r="H25" s="20"/>
      <c r="I25" s="20"/>
    </row>
    <row r="26" spans="1:9" ht="15.75" x14ac:dyDescent="0.25">
      <c r="A26" s="20"/>
      <c r="B26" s="20"/>
      <c r="C26" s="20"/>
      <c r="D26" s="20"/>
      <c r="E26" s="20"/>
      <c r="F26" s="20"/>
      <c r="G26" s="20"/>
      <c r="H26" s="20"/>
      <c r="I26" s="20"/>
    </row>
    <row r="27" spans="1:9" ht="15.75" x14ac:dyDescent="0.25">
      <c r="A27" s="20"/>
      <c r="B27" s="20"/>
      <c r="C27" s="20"/>
      <c r="D27" s="20"/>
      <c r="E27" s="20"/>
      <c r="F27" s="20"/>
      <c r="G27" s="20"/>
      <c r="H27" s="20"/>
      <c r="I27" s="20"/>
    </row>
    <row r="28" spans="1:9" ht="15.75" x14ac:dyDescent="0.25">
      <c r="A28" s="20"/>
      <c r="B28" s="20"/>
      <c r="C28" s="20"/>
      <c r="D28" s="20"/>
      <c r="E28" s="20"/>
      <c r="F28" s="20"/>
      <c r="G28" s="20"/>
      <c r="H28" s="20"/>
      <c r="I28" s="20"/>
    </row>
    <row r="29" spans="1:9" ht="15.75" x14ac:dyDescent="0.25">
      <c r="A29" s="20"/>
      <c r="B29" s="20"/>
      <c r="C29" s="20"/>
      <c r="D29" s="20"/>
      <c r="E29" s="20"/>
      <c r="F29" s="20"/>
      <c r="G29" s="20"/>
      <c r="H29" s="20"/>
      <c r="I29" s="20"/>
    </row>
    <row r="30" spans="1:9" ht="15.75" x14ac:dyDescent="0.25">
      <c r="A30" s="20"/>
      <c r="B30" s="20"/>
      <c r="C30" s="20"/>
      <c r="D30" s="20"/>
      <c r="E30" s="20"/>
      <c r="F30" s="20"/>
      <c r="G30" s="20"/>
      <c r="H30" s="20"/>
      <c r="I30" s="20"/>
    </row>
    <row r="31" spans="1:9" ht="15.75" x14ac:dyDescent="0.25">
      <c r="A31" s="20"/>
      <c r="B31" s="20"/>
      <c r="C31" s="20"/>
      <c r="D31" s="20"/>
      <c r="E31" s="20"/>
      <c r="F31" s="20"/>
      <c r="G31" s="20"/>
      <c r="H31" s="20"/>
      <c r="I31" s="20"/>
    </row>
    <row r="32" spans="1:9" ht="15.75" x14ac:dyDescent="0.25">
      <c r="A32" s="20"/>
      <c r="B32" s="20"/>
      <c r="C32" s="20"/>
      <c r="D32" s="20"/>
      <c r="E32" s="20"/>
      <c r="F32" s="20"/>
      <c r="G32" s="20"/>
      <c r="H32" s="20"/>
      <c r="I32" s="20"/>
    </row>
    <row r="33" spans="1:9" ht="15.75" x14ac:dyDescent="0.25">
      <c r="A33" s="20"/>
      <c r="B33" s="20"/>
      <c r="C33" s="20"/>
      <c r="D33" s="20"/>
      <c r="E33" s="20"/>
      <c r="F33" s="20"/>
      <c r="G33" s="20"/>
      <c r="H33" s="20"/>
      <c r="I33" s="20"/>
    </row>
    <row r="34" spans="1:9" ht="15.75" x14ac:dyDescent="0.25">
      <c r="A34" s="20"/>
      <c r="B34" s="20"/>
      <c r="C34" s="20"/>
      <c r="D34" s="20"/>
      <c r="E34" s="20"/>
      <c r="F34" s="20"/>
      <c r="G34" s="20"/>
      <c r="H34" s="20"/>
      <c r="I34" s="20"/>
    </row>
    <row r="35" spans="1:9" ht="15.75" x14ac:dyDescent="0.25">
      <c r="A35" s="20"/>
      <c r="B35" s="20"/>
      <c r="C35" s="20"/>
      <c r="D35" s="20"/>
      <c r="E35" s="20"/>
      <c r="F35" s="20"/>
      <c r="G35" s="20"/>
      <c r="H35" s="20"/>
      <c r="I35" s="20"/>
    </row>
    <row r="36" spans="1:9" ht="15.75" x14ac:dyDescent="0.25">
      <c r="A36" s="20"/>
      <c r="B36" s="20"/>
      <c r="C36" s="20"/>
      <c r="D36" s="20"/>
      <c r="E36" s="20"/>
      <c r="F36" s="20"/>
      <c r="G36" s="20"/>
      <c r="H36" s="20"/>
      <c r="I36" s="20"/>
    </row>
    <row r="37" spans="1:9" ht="15.75" x14ac:dyDescent="0.25">
      <c r="A37" s="20"/>
      <c r="B37" s="20"/>
      <c r="C37" s="20"/>
      <c r="D37" s="20"/>
      <c r="E37" s="20"/>
      <c r="F37" s="20"/>
      <c r="G37" s="20"/>
      <c r="H37" s="20"/>
      <c r="I37" s="20"/>
    </row>
    <row r="38" spans="1:9" ht="15.75" x14ac:dyDescent="0.25">
      <c r="A38" s="20"/>
      <c r="B38" s="20"/>
      <c r="C38" s="20"/>
      <c r="D38" s="20"/>
      <c r="E38" s="20"/>
      <c r="F38" s="20"/>
      <c r="G38" s="20"/>
      <c r="H38" s="20"/>
      <c r="I38" s="20"/>
    </row>
    <row r="39" spans="1:9" ht="15.75" x14ac:dyDescent="0.25">
      <c r="A39" s="20"/>
      <c r="B39" s="20"/>
      <c r="C39" s="20"/>
      <c r="D39" s="20"/>
      <c r="E39" s="20"/>
      <c r="F39" s="20"/>
      <c r="G39" s="20"/>
      <c r="H39" s="20"/>
      <c r="I39" s="20"/>
    </row>
    <row r="40" spans="1:9" ht="15.75" x14ac:dyDescent="0.25">
      <c r="A40" s="20"/>
      <c r="B40" s="20"/>
      <c r="C40" s="20"/>
      <c r="D40" s="20"/>
      <c r="E40" s="20"/>
      <c r="F40" s="20"/>
      <c r="G40" s="20"/>
      <c r="H40" s="20"/>
      <c r="I40" s="20"/>
    </row>
    <row r="41" spans="1:9" ht="15.75" x14ac:dyDescent="0.25">
      <c r="A41" s="20"/>
      <c r="B41" s="20"/>
      <c r="C41" s="20"/>
      <c r="D41" s="20"/>
      <c r="E41" s="20"/>
      <c r="F41" s="20"/>
      <c r="G41" s="20"/>
      <c r="H41" s="20"/>
      <c r="I41" s="20"/>
    </row>
    <row r="42" spans="1:9" ht="15.75" x14ac:dyDescent="0.25">
      <c r="A42" s="20"/>
      <c r="B42" s="20"/>
      <c r="C42" s="20"/>
      <c r="D42" s="20"/>
      <c r="E42" s="20"/>
      <c r="F42" s="20"/>
      <c r="G42" s="20"/>
      <c r="H42" s="20"/>
      <c r="I42" s="20"/>
    </row>
    <row r="43" spans="1:9" ht="15.75" x14ac:dyDescent="0.25">
      <c r="A43" s="20"/>
      <c r="B43" s="20"/>
      <c r="C43" s="20"/>
      <c r="D43" s="20"/>
      <c r="E43" s="20"/>
      <c r="F43" s="20"/>
      <c r="G43" s="20"/>
      <c r="H43" s="20"/>
      <c r="I43" s="20"/>
    </row>
    <row r="44" spans="1:9" ht="16.5" thickBot="1" x14ac:dyDescent="0.3">
      <c r="A44" s="20"/>
      <c r="B44" s="20"/>
      <c r="C44" s="20"/>
      <c r="D44" s="20"/>
      <c r="E44" s="20"/>
      <c r="F44" s="20"/>
      <c r="G44" s="20"/>
      <c r="H44" s="20"/>
      <c r="I44" s="20"/>
    </row>
    <row r="45" spans="1:9" ht="30.75" customHeight="1" thickBot="1" x14ac:dyDescent="0.3">
      <c r="A45" s="20"/>
      <c r="B45" s="123" t="s">
        <v>52</v>
      </c>
      <c r="C45" s="124"/>
      <c r="D45" s="124"/>
      <c r="E45" s="124"/>
      <c r="F45" s="124"/>
      <c r="G45" s="125"/>
      <c r="H45" s="20"/>
      <c r="I45" s="20"/>
    </row>
    <row r="46" spans="1:9" ht="15.75" x14ac:dyDescent="0.25">
      <c r="A46" s="20"/>
      <c r="B46" s="20"/>
      <c r="C46" s="20"/>
      <c r="D46" s="20"/>
      <c r="E46" s="20"/>
      <c r="F46" s="20"/>
      <c r="G46" s="20"/>
      <c r="H46" s="20"/>
      <c r="I46" s="20"/>
    </row>
    <row r="47" spans="1:9" ht="15.75" x14ac:dyDescent="0.25">
      <c r="A47" s="20"/>
      <c r="B47" s="20"/>
      <c r="C47" s="20"/>
      <c r="D47" s="20"/>
      <c r="E47" s="20"/>
      <c r="F47" s="20"/>
      <c r="G47" s="20"/>
      <c r="H47" s="20"/>
      <c r="I47" s="20"/>
    </row>
    <row r="48" spans="1:9" ht="15.75" x14ac:dyDescent="0.25">
      <c r="A48" s="20"/>
      <c r="B48" s="20"/>
      <c r="C48" s="20"/>
      <c r="D48" s="20"/>
      <c r="E48" s="20"/>
      <c r="F48" s="20"/>
      <c r="G48" s="20"/>
      <c r="H48" s="20"/>
      <c r="I48" s="20"/>
    </row>
    <row r="49" spans="1:9" ht="15.75" x14ac:dyDescent="0.25">
      <c r="A49" s="20"/>
      <c r="B49" s="20"/>
      <c r="C49" s="20"/>
      <c r="D49" s="20"/>
      <c r="E49" s="20"/>
      <c r="F49" s="20"/>
      <c r="G49" s="20"/>
      <c r="H49" s="20"/>
      <c r="I49" s="20"/>
    </row>
    <row r="50" spans="1:9" ht="15.75" x14ac:dyDescent="0.25">
      <c r="A50" s="20"/>
      <c r="B50" s="20"/>
      <c r="C50" s="20"/>
      <c r="D50" s="20"/>
      <c r="E50" s="20"/>
      <c r="F50" s="20"/>
      <c r="G50" s="20"/>
      <c r="H50" s="20"/>
      <c r="I50" s="20"/>
    </row>
    <row r="51" spans="1:9" ht="15.75" x14ac:dyDescent="0.25">
      <c r="A51" s="20"/>
      <c r="B51" s="20"/>
      <c r="C51" s="20"/>
      <c r="D51" s="20"/>
      <c r="E51" s="20"/>
      <c r="F51" s="20"/>
      <c r="G51" s="20"/>
      <c r="H51" s="20"/>
      <c r="I51" s="20"/>
    </row>
    <row r="52" spans="1:9" ht="15.75" x14ac:dyDescent="0.25">
      <c r="A52" s="20"/>
      <c r="B52" s="20"/>
      <c r="C52" s="20"/>
      <c r="D52" s="20"/>
      <c r="E52" s="20"/>
      <c r="F52" s="20"/>
      <c r="G52" s="20"/>
      <c r="H52" s="20"/>
      <c r="I52" s="20"/>
    </row>
    <row r="53" spans="1:9" ht="15.75" x14ac:dyDescent="0.25">
      <c r="A53" s="20"/>
      <c r="B53" s="20"/>
      <c r="C53" s="20"/>
      <c r="D53" s="20"/>
      <c r="E53" s="20"/>
      <c r="F53" s="20"/>
      <c r="G53" s="20"/>
      <c r="H53" s="20"/>
      <c r="I53" s="20"/>
    </row>
    <row r="54" spans="1:9" ht="15.75" x14ac:dyDescent="0.25">
      <c r="A54" s="20"/>
      <c r="B54" s="20"/>
      <c r="C54" s="20"/>
      <c r="D54" s="20"/>
      <c r="E54" s="20"/>
      <c r="F54" s="20"/>
      <c r="G54" s="20"/>
      <c r="H54" s="20"/>
      <c r="I54" s="20"/>
    </row>
    <row r="55" spans="1:9" ht="15.75" x14ac:dyDescent="0.25">
      <c r="A55" s="20"/>
      <c r="B55" s="20"/>
      <c r="C55" s="20"/>
      <c r="D55" s="20"/>
      <c r="E55" s="20"/>
      <c r="F55" s="20"/>
      <c r="G55" s="20"/>
      <c r="H55" s="20"/>
      <c r="I55" s="20"/>
    </row>
    <row r="56" spans="1:9" ht="15.75" x14ac:dyDescent="0.25">
      <c r="A56" s="20"/>
      <c r="B56" s="20"/>
      <c r="C56" s="20"/>
      <c r="D56" s="20"/>
      <c r="E56" s="20"/>
      <c r="F56" s="20"/>
      <c r="G56" s="20"/>
      <c r="H56" s="20"/>
      <c r="I56" s="20"/>
    </row>
    <row r="57" spans="1:9" ht="15.75" x14ac:dyDescent="0.25">
      <c r="A57" s="20"/>
      <c r="B57" s="20"/>
      <c r="C57" s="20"/>
      <c r="D57" s="20"/>
      <c r="E57" s="20"/>
      <c r="F57" s="20"/>
      <c r="G57" s="20"/>
      <c r="H57" s="20"/>
      <c r="I57" s="20"/>
    </row>
    <row r="58" spans="1:9" ht="15.75" x14ac:dyDescent="0.25">
      <c r="A58" s="20"/>
      <c r="B58" s="20"/>
      <c r="C58" s="20"/>
      <c r="D58" s="20"/>
      <c r="E58" s="20"/>
      <c r="F58" s="20"/>
      <c r="G58" s="20"/>
      <c r="H58" s="20"/>
      <c r="I58" s="20"/>
    </row>
    <row r="59" spans="1:9" ht="15.75" x14ac:dyDescent="0.25">
      <c r="A59" s="20"/>
      <c r="B59" s="20"/>
      <c r="C59" s="20"/>
      <c r="D59" s="20"/>
      <c r="E59" s="20"/>
      <c r="F59" s="20"/>
      <c r="G59" s="20"/>
      <c r="H59" s="20"/>
      <c r="I59" s="20"/>
    </row>
    <row r="60" spans="1:9" ht="15.75" x14ac:dyDescent="0.25">
      <c r="A60" s="20"/>
      <c r="B60" s="20"/>
      <c r="C60" s="20"/>
      <c r="D60" s="20"/>
      <c r="E60" s="20"/>
      <c r="F60" s="20"/>
      <c r="G60" s="20"/>
      <c r="H60" s="20"/>
      <c r="I60" s="20"/>
    </row>
    <row r="61" spans="1:9" ht="15.75" x14ac:dyDescent="0.25">
      <c r="A61" s="20"/>
      <c r="B61" s="20"/>
      <c r="C61" s="20"/>
      <c r="D61" s="20"/>
      <c r="E61" s="20"/>
      <c r="F61" s="20"/>
      <c r="G61" s="20"/>
      <c r="H61" s="20"/>
      <c r="I61" s="20"/>
    </row>
    <row r="62" spans="1:9" ht="15.75" x14ac:dyDescent="0.25">
      <c r="A62" s="20"/>
      <c r="B62" s="20"/>
      <c r="C62" s="20"/>
      <c r="D62" s="20"/>
      <c r="E62" s="20"/>
      <c r="F62" s="20"/>
      <c r="G62" s="20"/>
      <c r="H62" s="20"/>
      <c r="I62" s="20"/>
    </row>
    <row r="63" spans="1:9" ht="15.75" x14ac:dyDescent="0.25">
      <c r="A63" s="20"/>
      <c r="B63" s="20"/>
      <c r="C63" s="20"/>
      <c r="D63" s="20"/>
      <c r="E63" s="20"/>
      <c r="F63" s="20"/>
      <c r="G63" s="20"/>
      <c r="H63" s="20"/>
      <c r="I63" s="20"/>
    </row>
    <row r="64" spans="1:9" ht="15.75" x14ac:dyDescent="0.25">
      <c r="A64" s="20"/>
      <c r="B64" s="20"/>
      <c r="C64" s="20"/>
      <c r="D64" s="20"/>
      <c r="E64" s="20"/>
      <c r="F64" s="20"/>
      <c r="G64" s="20"/>
      <c r="H64" s="20"/>
      <c r="I64" s="20"/>
    </row>
    <row r="65" spans="1:9" ht="15.75" x14ac:dyDescent="0.25">
      <c r="A65" s="20"/>
      <c r="B65" s="20"/>
      <c r="C65" s="20"/>
      <c r="D65" s="20"/>
      <c r="E65" s="20"/>
      <c r="F65" s="20"/>
      <c r="G65" s="20"/>
      <c r="H65" s="20"/>
      <c r="I65" s="20"/>
    </row>
    <row r="66" spans="1:9" ht="15.75" x14ac:dyDescent="0.25">
      <c r="A66" s="20"/>
      <c r="B66" s="20"/>
      <c r="C66" s="20"/>
      <c r="D66" s="20"/>
      <c r="E66" s="20"/>
      <c r="F66" s="20"/>
      <c r="G66" s="20"/>
      <c r="H66" s="20"/>
      <c r="I66" s="20"/>
    </row>
    <row r="67" spans="1:9" ht="15.75" x14ac:dyDescent="0.25">
      <c r="A67" s="20"/>
      <c r="B67" s="20"/>
      <c r="C67" s="20"/>
      <c r="D67" s="20"/>
      <c r="E67" s="20"/>
      <c r="F67" s="20"/>
      <c r="G67" s="20"/>
      <c r="H67" s="20"/>
      <c r="I67" s="20"/>
    </row>
    <row r="68" spans="1:9" ht="15.75" x14ac:dyDescent="0.25">
      <c r="A68" s="20"/>
      <c r="B68" s="20"/>
      <c r="C68" s="20"/>
      <c r="D68" s="20"/>
      <c r="E68" s="20"/>
      <c r="F68" s="20"/>
      <c r="G68" s="20"/>
      <c r="H68" s="20"/>
      <c r="I68" s="20"/>
    </row>
    <row r="69" spans="1:9" ht="15.75" x14ac:dyDescent="0.25">
      <c r="A69" s="20"/>
      <c r="B69" s="20"/>
      <c r="C69" s="20"/>
      <c r="D69" s="20"/>
      <c r="E69" s="20"/>
      <c r="F69" s="20"/>
      <c r="G69" s="20"/>
      <c r="H69" s="20"/>
      <c r="I69" s="20"/>
    </row>
    <row r="70" spans="1:9" ht="15.75" x14ac:dyDescent="0.25">
      <c r="A70" s="20"/>
      <c r="B70" s="20"/>
      <c r="C70" s="20"/>
      <c r="D70" s="20"/>
      <c r="E70" s="20"/>
      <c r="F70" s="20"/>
      <c r="G70" s="20"/>
      <c r="H70" s="20"/>
      <c r="I70" s="20"/>
    </row>
    <row r="71" spans="1:9" ht="15.75" x14ac:dyDescent="0.25">
      <c r="A71" s="20"/>
      <c r="B71" s="20"/>
      <c r="C71" s="20"/>
      <c r="D71" s="20"/>
      <c r="E71" s="20"/>
      <c r="F71" s="20"/>
      <c r="G71" s="20"/>
      <c r="H71" s="20"/>
      <c r="I71" s="20"/>
    </row>
    <row r="72" spans="1:9" ht="15.75" x14ac:dyDescent="0.25">
      <c r="A72" s="20"/>
      <c r="B72" s="20"/>
      <c r="C72" s="20"/>
      <c r="D72" s="20"/>
      <c r="E72" s="20"/>
      <c r="F72" s="20"/>
      <c r="G72" s="20"/>
      <c r="H72" s="20"/>
      <c r="I72" s="20"/>
    </row>
    <row r="73" spans="1:9" ht="15.75" x14ac:dyDescent="0.25">
      <c r="A73" s="20"/>
      <c r="B73" s="20"/>
      <c r="C73" s="20"/>
      <c r="D73" s="20"/>
      <c r="E73" s="20"/>
      <c r="F73" s="20"/>
      <c r="G73" s="20"/>
      <c r="H73" s="20"/>
      <c r="I73" s="20"/>
    </row>
    <row r="74" spans="1:9" ht="15.75" x14ac:dyDescent="0.25">
      <c r="A74" s="20"/>
      <c r="B74" s="20"/>
      <c r="C74" s="20"/>
      <c r="D74" s="20"/>
      <c r="E74" s="20"/>
      <c r="F74" s="20"/>
      <c r="G74" s="20"/>
      <c r="H74" s="20"/>
      <c r="I74" s="20"/>
    </row>
    <row r="75" spans="1:9" ht="15.75" x14ac:dyDescent="0.25">
      <c r="A75" s="20"/>
      <c r="B75" s="20"/>
      <c r="C75" s="20"/>
      <c r="D75" s="20"/>
      <c r="E75" s="20"/>
      <c r="F75" s="20"/>
      <c r="G75" s="20"/>
      <c r="H75" s="20"/>
      <c r="I75" s="20"/>
    </row>
    <row r="76" spans="1:9" ht="15.75" x14ac:dyDescent="0.25">
      <c r="A76" s="20"/>
      <c r="B76" s="20"/>
      <c r="C76" s="20"/>
      <c r="D76" s="20"/>
      <c r="E76" s="20"/>
      <c r="F76" s="20"/>
      <c r="G76" s="20"/>
      <c r="H76" s="20"/>
      <c r="I76" s="20"/>
    </row>
    <row r="77" spans="1:9" ht="15.75" x14ac:dyDescent="0.25">
      <c r="A77" s="20"/>
      <c r="B77" s="20"/>
      <c r="C77" s="20"/>
      <c r="D77" s="20"/>
      <c r="E77" s="20"/>
      <c r="F77" s="20"/>
      <c r="G77" s="20"/>
      <c r="H77" s="20"/>
      <c r="I77" s="20"/>
    </row>
    <row r="78" spans="1:9" ht="15.75" x14ac:dyDescent="0.25">
      <c r="A78" s="20"/>
      <c r="B78" s="20"/>
      <c r="C78" s="20"/>
      <c r="D78" s="20"/>
      <c r="E78" s="20"/>
      <c r="F78" s="20"/>
      <c r="G78" s="20"/>
      <c r="H78" s="20"/>
      <c r="I78" s="20"/>
    </row>
    <row r="79" spans="1:9" ht="15.75" x14ac:dyDescent="0.25">
      <c r="A79" s="20"/>
      <c r="B79" s="20"/>
      <c r="C79" s="20"/>
      <c r="D79" s="20"/>
      <c r="E79" s="20"/>
      <c r="F79" s="20"/>
      <c r="G79" s="20"/>
      <c r="H79" s="20"/>
      <c r="I79" s="20"/>
    </row>
    <row r="80" spans="1:9" ht="15.75" x14ac:dyDescent="0.25">
      <c r="A80" s="20"/>
      <c r="B80" s="20"/>
      <c r="C80" s="20"/>
      <c r="D80" s="20"/>
      <c r="E80" s="20"/>
      <c r="F80" s="20"/>
      <c r="G80" s="20"/>
      <c r="H80" s="20"/>
      <c r="I80" s="20"/>
    </row>
    <row r="81" spans="1:9" ht="15.75" x14ac:dyDescent="0.25">
      <c r="A81" s="20"/>
      <c r="B81" s="20"/>
      <c r="C81" s="20"/>
      <c r="D81" s="20"/>
      <c r="E81" s="20"/>
      <c r="F81" s="20"/>
      <c r="G81" s="20"/>
      <c r="H81" s="20"/>
      <c r="I81" s="20"/>
    </row>
    <row r="82" spans="1:9" ht="15.75" x14ac:dyDescent="0.25">
      <c r="A82" s="20"/>
      <c r="B82" s="20"/>
      <c r="C82" s="20"/>
      <c r="D82" s="20"/>
      <c r="E82" s="20"/>
      <c r="F82" s="20"/>
      <c r="G82" s="20"/>
      <c r="H82" s="20"/>
      <c r="I82" s="20"/>
    </row>
    <row r="83" spans="1:9" ht="15.75" x14ac:dyDescent="0.25">
      <c r="A83" s="20"/>
      <c r="B83" s="20"/>
      <c r="C83" s="20"/>
      <c r="D83" s="20"/>
      <c r="E83" s="20"/>
      <c r="F83" s="20"/>
      <c r="G83" s="20"/>
      <c r="H83" s="20"/>
      <c r="I83" s="20"/>
    </row>
    <row r="84" spans="1:9" ht="15.75" x14ac:dyDescent="0.25">
      <c r="A84" s="20"/>
      <c r="B84" s="20"/>
      <c r="C84" s="20"/>
      <c r="D84" s="20"/>
      <c r="E84" s="20"/>
      <c r="F84" s="20"/>
      <c r="G84" s="20"/>
      <c r="H84" s="20"/>
      <c r="I84" s="20"/>
    </row>
    <row r="85" spans="1:9" ht="15.75" x14ac:dyDescent="0.25">
      <c r="A85" s="20"/>
      <c r="B85" s="20"/>
      <c r="C85" s="20"/>
      <c r="D85" s="20"/>
      <c r="E85" s="20"/>
      <c r="F85" s="20"/>
      <c r="G85" s="20"/>
      <c r="H85" s="20"/>
      <c r="I85" s="20"/>
    </row>
    <row r="86" spans="1:9" ht="15.75" x14ac:dyDescent="0.25">
      <c r="A86" s="20"/>
      <c r="B86" s="20"/>
      <c r="C86" s="20"/>
      <c r="D86" s="20"/>
      <c r="E86" s="20"/>
      <c r="F86" s="20"/>
      <c r="G86" s="20"/>
      <c r="H86" s="20"/>
      <c r="I86" s="20"/>
    </row>
    <row r="87" spans="1:9" ht="15.75" x14ac:dyDescent="0.25">
      <c r="A87" s="20"/>
      <c r="B87" s="20"/>
      <c r="C87" s="20"/>
      <c r="D87" s="20"/>
      <c r="E87" s="20"/>
      <c r="F87" s="20"/>
      <c r="G87" s="20"/>
      <c r="H87" s="20"/>
      <c r="I87" s="20"/>
    </row>
    <row r="88" spans="1:9" ht="15.75" x14ac:dyDescent="0.25">
      <c r="A88" s="20"/>
      <c r="B88" s="20"/>
      <c r="C88" s="20"/>
      <c r="D88" s="20"/>
      <c r="E88" s="20"/>
      <c r="F88" s="20"/>
      <c r="G88" s="20"/>
      <c r="H88" s="20"/>
      <c r="I88" s="20"/>
    </row>
    <row r="89" spans="1:9" ht="15.75" x14ac:dyDescent="0.25">
      <c r="A89" s="20"/>
      <c r="B89" s="20"/>
      <c r="C89" s="20"/>
      <c r="D89" s="20"/>
      <c r="E89" s="20"/>
      <c r="F89" s="20"/>
      <c r="G89" s="20"/>
      <c r="H89" s="20"/>
      <c r="I89" s="20"/>
    </row>
    <row r="90" spans="1:9" ht="15.75" x14ac:dyDescent="0.25">
      <c r="A90" s="20"/>
      <c r="B90" s="20"/>
      <c r="C90" s="20"/>
      <c r="D90" s="20"/>
      <c r="E90" s="20"/>
      <c r="F90" s="20"/>
      <c r="G90" s="20"/>
      <c r="H90" s="20"/>
      <c r="I90" s="20"/>
    </row>
    <row r="91" spans="1:9" ht="15.75" x14ac:dyDescent="0.25">
      <c r="A91" s="20"/>
      <c r="B91" s="20"/>
      <c r="C91" s="20"/>
      <c r="D91" s="20"/>
      <c r="E91" s="20"/>
      <c r="F91" s="20"/>
      <c r="G91" s="20"/>
      <c r="H91" s="20"/>
      <c r="I91" s="20"/>
    </row>
    <row r="92" spans="1:9" ht="15.75" x14ac:dyDescent="0.25">
      <c r="A92" s="20"/>
      <c r="B92" s="20"/>
      <c r="C92" s="20"/>
      <c r="D92" s="20"/>
      <c r="E92" s="20"/>
      <c r="F92" s="20"/>
      <c r="G92" s="20"/>
      <c r="H92" s="20"/>
      <c r="I92" s="20"/>
    </row>
    <row r="93" spans="1:9" ht="15.75" x14ac:dyDescent="0.25">
      <c r="A93" s="20"/>
      <c r="B93" s="20"/>
      <c r="C93" s="20"/>
      <c r="D93" s="20"/>
      <c r="E93" s="20"/>
      <c r="F93" s="20"/>
      <c r="G93" s="20"/>
      <c r="H93" s="20"/>
      <c r="I93" s="20"/>
    </row>
    <row r="94" spans="1:9" ht="15.75" x14ac:dyDescent="0.25">
      <c r="A94" s="20"/>
      <c r="B94" s="20"/>
      <c r="C94" s="20"/>
      <c r="D94" s="20"/>
      <c r="E94" s="20"/>
      <c r="F94" s="20"/>
      <c r="G94" s="20"/>
      <c r="H94" s="20"/>
      <c r="I94" s="20"/>
    </row>
    <row r="95" spans="1:9" ht="15.75" x14ac:dyDescent="0.25">
      <c r="A95" s="20"/>
      <c r="B95" s="20"/>
      <c r="C95" s="20"/>
      <c r="D95" s="20"/>
      <c r="E95" s="20"/>
      <c r="F95" s="20"/>
      <c r="G95" s="20"/>
      <c r="H95" s="20"/>
      <c r="I95" s="20"/>
    </row>
    <row r="96" spans="1:9" ht="15.75" x14ac:dyDescent="0.25">
      <c r="A96" s="20"/>
      <c r="B96" s="20"/>
      <c r="C96" s="20"/>
      <c r="D96" s="20"/>
      <c r="E96" s="20"/>
      <c r="F96" s="20"/>
      <c r="G96" s="20"/>
      <c r="H96" s="20"/>
      <c r="I96" s="20"/>
    </row>
    <row r="97" spans="1:9" ht="15.75" x14ac:dyDescent="0.25">
      <c r="A97" s="20"/>
      <c r="B97" s="20"/>
      <c r="C97" s="20"/>
      <c r="D97" s="20"/>
      <c r="E97" s="20"/>
      <c r="F97" s="20"/>
      <c r="G97" s="20"/>
      <c r="H97" s="20"/>
      <c r="I97" s="20"/>
    </row>
    <row r="98" spans="1:9" ht="15.75" x14ac:dyDescent="0.25">
      <c r="A98" s="20"/>
      <c r="B98" s="20"/>
      <c r="C98" s="20"/>
      <c r="D98" s="20"/>
      <c r="E98" s="20"/>
      <c r="F98" s="20"/>
      <c r="G98" s="20"/>
      <c r="H98" s="20"/>
      <c r="I98" s="20"/>
    </row>
    <row r="99" spans="1:9" ht="15.75" x14ac:dyDescent="0.25">
      <c r="A99" s="20"/>
      <c r="B99" s="20"/>
      <c r="C99" s="20"/>
      <c r="D99" s="20"/>
      <c r="E99" s="20"/>
      <c r="F99" s="20"/>
      <c r="G99" s="20"/>
      <c r="H99" s="20"/>
      <c r="I99" s="20"/>
    </row>
    <row r="100" spans="1:9" ht="15.75" x14ac:dyDescent="0.25">
      <c r="A100" s="20"/>
      <c r="B100" s="20"/>
      <c r="C100" s="20"/>
      <c r="D100" s="20"/>
      <c r="E100" s="20"/>
      <c r="F100" s="20"/>
      <c r="G100" s="20"/>
      <c r="H100" s="20"/>
      <c r="I100" s="20"/>
    </row>
    <row r="101" spans="1:9" ht="15.75" x14ac:dyDescent="0.25">
      <c r="A101" s="20"/>
      <c r="B101" s="20"/>
      <c r="C101" s="20"/>
      <c r="D101" s="20"/>
      <c r="E101" s="20"/>
      <c r="F101" s="20"/>
      <c r="G101" s="20"/>
      <c r="H101" s="20"/>
      <c r="I101" s="20"/>
    </row>
    <row r="102" spans="1:9" ht="15.75" x14ac:dyDescent="0.25">
      <c r="A102" s="20"/>
      <c r="B102" s="20"/>
      <c r="C102" s="20"/>
      <c r="D102" s="20"/>
      <c r="E102" s="20"/>
      <c r="F102" s="20"/>
      <c r="G102" s="20"/>
      <c r="H102" s="20"/>
      <c r="I102" s="20"/>
    </row>
    <row r="103" spans="1:9" ht="15.75" x14ac:dyDescent="0.25">
      <c r="A103" s="20"/>
      <c r="B103" s="20"/>
      <c r="C103" s="20"/>
      <c r="D103" s="20"/>
      <c r="E103" s="20"/>
      <c r="F103" s="20"/>
      <c r="G103" s="20"/>
      <c r="H103" s="20"/>
      <c r="I103" s="20"/>
    </row>
    <row r="104" spans="1:9" ht="15.75" x14ac:dyDescent="0.25">
      <c r="A104" s="20"/>
      <c r="B104" s="20"/>
      <c r="C104" s="20"/>
      <c r="D104" s="20"/>
      <c r="E104" s="20"/>
      <c r="F104" s="20"/>
      <c r="G104" s="20"/>
      <c r="H104" s="20"/>
      <c r="I104" s="20"/>
    </row>
    <row r="105" spans="1:9" ht="15.75" x14ac:dyDescent="0.25">
      <c r="A105" s="20"/>
      <c r="B105" s="20"/>
      <c r="C105" s="20"/>
      <c r="D105" s="20"/>
      <c r="E105" s="20"/>
      <c r="F105" s="20"/>
      <c r="G105" s="20"/>
      <c r="H105" s="20"/>
      <c r="I105" s="20"/>
    </row>
    <row r="106" spans="1:9" ht="15.75" x14ac:dyDescent="0.25">
      <c r="A106" s="20"/>
      <c r="B106" s="20"/>
      <c r="C106" s="20"/>
      <c r="D106" s="20"/>
      <c r="E106" s="20"/>
      <c r="F106" s="20"/>
      <c r="G106" s="20"/>
      <c r="H106" s="20"/>
      <c r="I106" s="20"/>
    </row>
    <row r="107" spans="1:9" ht="15.75" x14ac:dyDescent="0.25">
      <c r="A107" s="20"/>
      <c r="B107" s="20"/>
      <c r="C107" s="20"/>
      <c r="D107" s="20"/>
      <c r="E107" s="20"/>
      <c r="F107" s="20"/>
      <c r="G107" s="20"/>
      <c r="H107" s="20"/>
      <c r="I107" s="20"/>
    </row>
    <row r="108" spans="1:9" ht="15.75" x14ac:dyDescent="0.25">
      <c r="A108" s="20"/>
      <c r="B108" s="20"/>
      <c r="C108" s="20"/>
      <c r="D108" s="20"/>
      <c r="E108" s="20"/>
      <c r="F108" s="20"/>
      <c r="G108" s="20"/>
      <c r="H108" s="20"/>
      <c r="I108" s="20"/>
    </row>
    <row r="109" spans="1:9" ht="15.75" x14ac:dyDescent="0.25">
      <c r="A109" s="20"/>
      <c r="B109" s="20"/>
      <c r="C109" s="20"/>
      <c r="D109" s="20"/>
      <c r="E109" s="20"/>
      <c r="F109" s="20"/>
      <c r="G109" s="20"/>
      <c r="H109" s="20"/>
      <c r="I109" s="20"/>
    </row>
    <row r="110" spans="1:9" ht="15.75" x14ac:dyDescent="0.25">
      <c r="A110" s="20"/>
      <c r="B110" s="20"/>
      <c r="C110" s="20"/>
      <c r="D110" s="20"/>
      <c r="E110" s="20"/>
      <c r="F110" s="20"/>
      <c r="G110" s="20"/>
      <c r="H110" s="20"/>
      <c r="I110" s="20"/>
    </row>
    <row r="111" spans="1:9" ht="15.75" x14ac:dyDescent="0.25">
      <c r="A111" s="20"/>
      <c r="B111" s="20"/>
      <c r="C111" s="20"/>
      <c r="D111" s="20"/>
      <c r="E111" s="20"/>
      <c r="F111" s="20"/>
      <c r="G111" s="20"/>
      <c r="H111" s="20"/>
      <c r="I111" s="20"/>
    </row>
    <row r="112" spans="1:9" ht="15.75" x14ac:dyDescent="0.25">
      <c r="A112" s="20"/>
      <c r="B112" s="20"/>
      <c r="C112" s="20"/>
      <c r="D112" s="20"/>
      <c r="E112" s="20"/>
      <c r="F112" s="20"/>
      <c r="G112" s="20"/>
      <c r="H112" s="20"/>
      <c r="I112" s="20"/>
    </row>
    <row r="113" spans="1:9" ht="15.75" x14ac:dyDescent="0.25">
      <c r="A113" s="20"/>
      <c r="B113" s="20"/>
      <c r="C113" s="20"/>
      <c r="D113" s="20"/>
      <c r="E113" s="20"/>
      <c r="F113" s="20"/>
      <c r="G113" s="20"/>
      <c r="H113" s="20"/>
      <c r="I113" s="20"/>
    </row>
    <row r="114" spans="1:9" ht="15.75" x14ac:dyDescent="0.25">
      <c r="A114" s="20"/>
      <c r="B114" s="20"/>
      <c r="C114" s="20"/>
      <c r="D114" s="20"/>
      <c r="E114" s="20"/>
      <c r="F114" s="20"/>
      <c r="G114" s="20"/>
      <c r="H114" s="20"/>
      <c r="I114" s="20"/>
    </row>
    <row r="115" spans="1:9" ht="15.75" x14ac:dyDescent="0.25">
      <c r="A115" s="20"/>
      <c r="B115" s="20"/>
      <c r="C115" s="20"/>
      <c r="D115" s="20"/>
      <c r="E115" s="20"/>
      <c r="F115" s="20"/>
      <c r="G115" s="20"/>
      <c r="H115" s="20"/>
      <c r="I115" s="20"/>
    </row>
    <row r="116" spans="1:9" ht="15.75" x14ac:dyDescent="0.25">
      <c r="A116" s="20"/>
      <c r="B116" s="20"/>
      <c r="C116" s="20"/>
      <c r="D116" s="20"/>
      <c r="E116" s="20"/>
      <c r="F116" s="20"/>
      <c r="G116" s="20"/>
      <c r="H116" s="20"/>
      <c r="I116" s="20"/>
    </row>
    <row r="117" spans="1:9" ht="15.75" x14ac:dyDescent="0.25">
      <c r="A117" s="20"/>
      <c r="B117" s="20"/>
      <c r="C117" s="20"/>
      <c r="D117" s="20"/>
      <c r="E117" s="20"/>
      <c r="F117" s="20"/>
      <c r="G117" s="20"/>
      <c r="H117" s="20"/>
      <c r="I117" s="20"/>
    </row>
    <row r="118" spans="1:9" ht="15.75" x14ac:dyDescent="0.25">
      <c r="A118" s="20"/>
      <c r="B118" s="20"/>
      <c r="C118" s="20"/>
      <c r="D118" s="20"/>
      <c r="E118" s="20"/>
      <c r="F118" s="20"/>
      <c r="G118" s="20"/>
      <c r="H118" s="20"/>
      <c r="I118" s="20"/>
    </row>
    <row r="119" spans="1:9" ht="15.75" x14ac:dyDescent="0.25">
      <c r="A119" s="20"/>
      <c r="B119" s="20"/>
      <c r="C119" s="20"/>
      <c r="D119" s="20"/>
      <c r="E119" s="20"/>
      <c r="F119" s="20"/>
      <c r="G119" s="20"/>
      <c r="H119" s="20"/>
      <c r="I119" s="20"/>
    </row>
    <row r="120" spans="1:9" ht="15.75" x14ac:dyDescent="0.25">
      <c r="A120" s="20"/>
      <c r="B120" s="20"/>
      <c r="C120" s="20"/>
      <c r="D120" s="20"/>
      <c r="E120" s="20"/>
      <c r="F120" s="20"/>
      <c r="G120" s="20"/>
      <c r="H120" s="20"/>
      <c r="I120" s="20"/>
    </row>
    <row r="121" spans="1:9" ht="15.75" x14ac:dyDescent="0.25">
      <c r="A121" s="20"/>
      <c r="B121" s="20"/>
      <c r="C121" s="20"/>
      <c r="D121" s="20"/>
      <c r="E121" s="20"/>
      <c r="F121" s="20"/>
      <c r="G121" s="20"/>
      <c r="H121" s="20"/>
      <c r="I121" s="20"/>
    </row>
    <row r="122" spans="1:9" ht="15.75" x14ac:dyDescent="0.25">
      <c r="A122" s="20"/>
      <c r="B122" s="20"/>
      <c r="C122" s="20"/>
      <c r="D122" s="20"/>
      <c r="E122" s="20"/>
      <c r="F122" s="20"/>
      <c r="G122" s="20"/>
      <c r="H122" s="20"/>
      <c r="I122" s="20"/>
    </row>
    <row r="123" spans="1:9" ht="15.75" x14ac:dyDescent="0.25">
      <c r="A123" s="20"/>
      <c r="B123" s="20"/>
      <c r="C123" s="20"/>
      <c r="D123" s="20"/>
      <c r="E123" s="20"/>
      <c r="F123" s="20"/>
      <c r="G123" s="20"/>
      <c r="H123" s="20"/>
      <c r="I123" s="20"/>
    </row>
    <row r="124" spans="1:9" ht="15.75" x14ac:dyDescent="0.25">
      <c r="A124" s="20"/>
      <c r="B124" s="20"/>
      <c r="C124" s="20"/>
      <c r="D124" s="20"/>
      <c r="E124" s="20"/>
      <c r="F124" s="20"/>
      <c r="G124" s="20"/>
      <c r="H124" s="20"/>
      <c r="I124" s="20"/>
    </row>
    <row r="125" spans="1:9" ht="15.75" x14ac:dyDescent="0.25">
      <c r="A125" s="20"/>
      <c r="B125" s="20"/>
      <c r="C125" s="20"/>
      <c r="D125" s="20"/>
      <c r="E125" s="20"/>
      <c r="F125" s="20"/>
      <c r="G125" s="20"/>
      <c r="H125" s="20"/>
      <c r="I125" s="20"/>
    </row>
    <row r="126" spans="1:9" ht="15.75" x14ac:dyDescent="0.25">
      <c r="A126" s="20"/>
      <c r="B126" s="20"/>
      <c r="C126" s="20"/>
      <c r="D126" s="20"/>
      <c r="E126" s="20"/>
      <c r="F126" s="20"/>
      <c r="G126" s="20"/>
      <c r="H126" s="20"/>
      <c r="I126" s="20"/>
    </row>
    <row r="127" spans="1:9" ht="15.75" x14ac:dyDescent="0.25">
      <c r="A127" s="20"/>
      <c r="B127" s="20"/>
      <c r="C127" s="20"/>
      <c r="D127" s="20"/>
      <c r="E127" s="20"/>
      <c r="F127" s="20"/>
      <c r="G127" s="20"/>
      <c r="H127" s="20"/>
      <c r="I127" s="20"/>
    </row>
    <row r="128" spans="1:9" ht="15.75" x14ac:dyDescent="0.25">
      <c r="A128" s="20"/>
      <c r="B128" s="20"/>
      <c r="C128" s="20"/>
      <c r="D128" s="20"/>
      <c r="E128" s="20"/>
      <c r="F128" s="20"/>
      <c r="G128" s="20"/>
      <c r="H128" s="20"/>
      <c r="I128" s="20"/>
    </row>
    <row r="129" spans="1:9" ht="15.75" x14ac:dyDescent="0.25">
      <c r="A129" s="20"/>
      <c r="B129" s="20"/>
      <c r="C129" s="20"/>
      <c r="D129" s="20"/>
      <c r="E129" s="20"/>
      <c r="F129" s="20"/>
      <c r="G129" s="20"/>
      <c r="H129" s="20"/>
      <c r="I129" s="20"/>
    </row>
    <row r="130" spans="1:9" ht="15.75" x14ac:dyDescent="0.25">
      <c r="A130" s="20"/>
      <c r="B130" s="20"/>
      <c r="C130" s="20"/>
      <c r="D130" s="20"/>
      <c r="E130" s="20"/>
      <c r="F130" s="20"/>
      <c r="G130" s="20"/>
      <c r="H130" s="20"/>
      <c r="I130" s="20"/>
    </row>
    <row r="131" spans="1:9" ht="15.75" x14ac:dyDescent="0.25">
      <c r="A131" s="20"/>
      <c r="B131" s="20"/>
      <c r="C131" s="20"/>
      <c r="D131" s="20"/>
      <c r="E131" s="20"/>
      <c r="F131" s="20"/>
      <c r="G131" s="20"/>
      <c r="H131" s="20"/>
      <c r="I131" s="20"/>
    </row>
    <row r="132" spans="1:9" ht="15.75" x14ac:dyDescent="0.25">
      <c r="A132" s="20"/>
      <c r="B132" s="20"/>
      <c r="C132" s="20"/>
      <c r="D132" s="20"/>
      <c r="E132" s="20"/>
      <c r="F132" s="20"/>
      <c r="G132" s="20"/>
      <c r="H132" s="20"/>
      <c r="I132" s="20"/>
    </row>
    <row r="133" spans="1:9" ht="15.75" x14ac:dyDescent="0.25">
      <c r="A133" s="20"/>
      <c r="B133" s="20"/>
      <c r="C133" s="20"/>
      <c r="D133" s="20"/>
      <c r="E133" s="20"/>
      <c r="F133" s="20"/>
      <c r="G133" s="20"/>
      <c r="H133" s="20"/>
      <c r="I133" s="20"/>
    </row>
    <row r="134" spans="1:9" ht="15.75" x14ac:dyDescent="0.25">
      <c r="A134" s="20"/>
      <c r="B134" s="20"/>
      <c r="C134" s="20"/>
      <c r="D134" s="20"/>
      <c r="E134" s="20"/>
      <c r="F134" s="20"/>
      <c r="G134" s="20"/>
      <c r="H134" s="20"/>
      <c r="I134" s="20"/>
    </row>
    <row r="135" spans="1:9" ht="15.75" x14ac:dyDescent="0.25">
      <c r="A135" s="20"/>
      <c r="B135" s="20"/>
      <c r="C135" s="20"/>
      <c r="D135" s="20"/>
      <c r="E135" s="20"/>
      <c r="F135" s="20"/>
      <c r="G135" s="20"/>
      <c r="H135" s="20"/>
      <c r="I135" s="20"/>
    </row>
    <row r="136" spans="1:9" ht="15.75" x14ac:dyDescent="0.25">
      <c r="A136" s="20"/>
      <c r="B136" s="20"/>
      <c r="C136" s="20"/>
      <c r="D136" s="20"/>
      <c r="E136" s="20"/>
      <c r="F136" s="20"/>
      <c r="G136" s="20"/>
      <c r="H136" s="20"/>
      <c r="I136" s="20"/>
    </row>
    <row r="137" spans="1:9" ht="15.75" x14ac:dyDescent="0.25">
      <c r="A137" s="20"/>
      <c r="B137" s="20"/>
      <c r="C137" s="20"/>
      <c r="D137" s="20"/>
      <c r="E137" s="20"/>
      <c r="F137" s="20"/>
      <c r="G137" s="20"/>
      <c r="H137" s="20"/>
      <c r="I137" s="20"/>
    </row>
    <row r="138" spans="1:9" ht="15.75" x14ac:dyDescent="0.25">
      <c r="A138" s="20"/>
      <c r="B138" s="20"/>
      <c r="C138" s="20"/>
      <c r="D138" s="20"/>
      <c r="E138" s="20"/>
      <c r="F138" s="20"/>
      <c r="G138" s="20"/>
      <c r="H138" s="20"/>
      <c r="I138" s="20"/>
    </row>
    <row r="139" spans="1:9" ht="15.75" x14ac:dyDescent="0.25">
      <c r="A139" s="20"/>
      <c r="B139" s="20"/>
      <c r="C139" s="20"/>
      <c r="D139" s="20"/>
      <c r="E139" s="20"/>
      <c r="F139" s="20"/>
      <c r="G139" s="20"/>
      <c r="H139" s="20"/>
      <c r="I139" s="20"/>
    </row>
    <row r="140" spans="1:9" ht="15.75" x14ac:dyDescent="0.25">
      <c r="A140" s="20"/>
      <c r="B140" s="20"/>
      <c r="C140" s="20"/>
      <c r="D140" s="20"/>
      <c r="E140" s="20"/>
      <c r="F140" s="20"/>
      <c r="G140" s="20"/>
      <c r="H140" s="20"/>
      <c r="I140" s="20"/>
    </row>
    <row r="141" spans="1:9" ht="15.75" x14ac:dyDescent="0.25">
      <c r="A141" s="20"/>
      <c r="B141" s="20"/>
      <c r="C141" s="20"/>
      <c r="D141" s="20"/>
      <c r="E141" s="20"/>
      <c r="F141" s="20"/>
      <c r="G141" s="20"/>
      <c r="H141" s="20"/>
      <c r="I141" s="20"/>
    </row>
    <row r="142" spans="1:9" ht="15.75" x14ac:dyDescent="0.25">
      <c r="A142" s="20"/>
      <c r="B142" s="20"/>
      <c r="C142" s="20"/>
      <c r="D142" s="20"/>
      <c r="E142" s="20"/>
      <c r="F142" s="20"/>
      <c r="G142" s="20"/>
      <c r="H142" s="20"/>
      <c r="I142" s="20"/>
    </row>
    <row r="143" spans="1:9" ht="15.75" x14ac:dyDescent="0.25">
      <c r="A143" s="20"/>
      <c r="B143" s="20"/>
      <c r="C143" s="20"/>
      <c r="D143" s="20"/>
      <c r="E143" s="20"/>
      <c r="F143" s="20"/>
      <c r="G143" s="20"/>
      <c r="H143" s="20"/>
      <c r="I143" s="20"/>
    </row>
    <row r="144" spans="1:9" ht="15.75" x14ac:dyDescent="0.25">
      <c r="A144" s="20"/>
      <c r="B144" s="20"/>
      <c r="C144" s="20"/>
      <c r="D144" s="20"/>
      <c r="E144" s="20"/>
      <c r="F144" s="20"/>
      <c r="G144" s="20"/>
      <c r="H144" s="20"/>
      <c r="I144" s="20"/>
    </row>
    <row r="145" spans="1:9" ht="15.75" x14ac:dyDescent="0.25">
      <c r="A145" s="20"/>
      <c r="B145" s="20"/>
      <c r="C145" s="20"/>
      <c r="D145" s="20"/>
      <c r="E145" s="20"/>
      <c r="F145" s="20"/>
      <c r="G145" s="20"/>
      <c r="H145" s="20"/>
      <c r="I145" s="20"/>
    </row>
    <row r="146" spans="1:9" ht="15.75" x14ac:dyDescent="0.25">
      <c r="A146" s="20"/>
      <c r="B146" s="20"/>
      <c r="C146" s="20"/>
      <c r="D146" s="20"/>
      <c r="E146" s="20"/>
      <c r="F146" s="20"/>
      <c r="G146" s="20"/>
      <c r="H146" s="20"/>
      <c r="I146" s="20"/>
    </row>
    <row r="147" spans="1:9" ht="15.75" x14ac:dyDescent="0.25">
      <c r="A147" s="20"/>
      <c r="B147" s="20"/>
      <c r="C147" s="20"/>
      <c r="D147" s="20"/>
      <c r="E147" s="20"/>
      <c r="F147" s="20"/>
      <c r="G147" s="20"/>
      <c r="H147" s="20"/>
      <c r="I147" s="20"/>
    </row>
    <row r="148" spans="1:9" ht="15.75" x14ac:dyDescent="0.25">
      <c r="A148" s="20"/>
      <c r="B148" s="20"/>
      <c r="C148" s="20"/>
      <c r="D148" s="20"/>
      <c r="E148" s="20"/>
      <c r="F148" s="20"/>
      <c r="G148" s="20"/>
      <c r="H148" s="20"/>
      <c r="I148" s="20"/>
    </row>
    <row r="149" spans="1:9" ht="15.75" x14ac:dyDescent="0.25">
      <c r="A149" s="20"/>
      <c r="B149" s="20"/>
      <c r="C149" s="20"/>
      <c r="D149" s="20"/>
      <c r="E149" s="20"/>
      <c r="F149" s="20"/>
      <c r="G149" s="20"/>
      <c r="H149" s="20"/>
      <c r="I149" s="20"/>
    </row>
    <row r="150" spans="1:9" ht="15.75" x14ac:dyDescent="0.25">
      <c r="A150" s="20"/>
      <c r="B150" s="20"/>
      <c r="C150" s="20"/>
      <c r="D150" s="20"/>
      <c r="E150" s="20"/>
      <c r="F150" s="20"/>
      <c r="G150" s="20"/>
      <c r="H150" s="20"/>
      <c r="I150" s="20"/>
    </row>
    <row r="151" spans="1:9" ht="15.75" x14ac:dyDescent="0.25">
      <c r="A151" s="20"/>
      <c r="B151" s="20"/>
      <c r="C151" s="20"/>
      <c r="D151" s="20"/>
      <c r="E151" s="20"/>
      <c r="F151" s="20"/>
      <c r="G151" s="20"/>
      <c r="H151" s="20"/>
      <c r="I151" s="20"/>
    </row>
    <row r="152" spans="1:9" ht="15.75" x14ac:dyDescent="0.25">
      <c r="A152" s="20"/>
      <c r="B152" s="20"/>
      <c r="C152" s="20"/>
      <c r="D152" s="20"/>
      <c r="E152" s="20"/>
      <c r="F152" s="20"/>
      <c r="G152" s="20"/>
      <c r="H152" s="20"/>
      <c r="I152" s="20"/>
    </row>
    <row r="153" spans="1:9" ht="15.75" x14ac:dyDescent="0.25">
      <c r="A153" s="20"/>
      <c r="B153" s="20"/>
      <c r="C153" s="20"/>
      <c r="D153" s="20"/>
      <c r="E153" s="20"/>
      <c r="F153" s="20"/>
      <c r="G153" s="20"/>
      <c r="H153" s="20"/>
      <c r="I153" s="20"/>
    </row>
    <row r="154" spans="1:9" ht="15.75" x14ac:dyDescent="0.25">
      <c r="A154" s="20"/>
      <c r="B154" s="20"/>
      <c r="C154" s="20"/>
      <c r="D154" s="20"/>
      <c r="E154" s="20"/>
      <c r="F154" s="20"/>
      <c r="G154" s="20"/>
      <c r="H154" s="20"/>
      <c r="I154" s="20"/>
    </row>
    <row r="155" spans="1:9" ht="15.75" x14ac:dyDescent="0.25">
      <c r="A155" s="20"/>
      <c r="B155" s="20"/>
      <c r="C155" s="20"/>
      <c r="D155" s="20"/>
      <c r="E155" s="20"/>
      <c r="F155" s="20"/>
      <c r="G155" s="20"/>
      <c r="H155" s="20"/>
      <c r="I155" s="20"/>
    </row>
  </sheetData>
  <mergeCells count="5">
    <mergeCell ref="B2:G2"/>
    <mergeCell ref="B4:G4"/>
    <mergeCell ref="B11:G11"/>
    <mergeCell ref="B18:G18"/>
    <mergeCell ref="B45:G45"/>
  </mergeCells>
  <pageMargins left="0.7" right="0.7" top="0.75" bottom="0.75" header="0.3" footer="0.3"/>
  <drawing r:id="rId1"/>
  <pictur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U41"/>
  <sheetViews>
    <sheetView showGridLines="0" zoomScaleNormal="100" workbookViewId="0"/>
  </sheetViews>
  <sheetFormatPr baseColWidth="10" defaultRowHeight="14.25" x14ac:dyDescent="0.2"/>
  <cols>
    <col min="1" max="1" width="11.42578125" style="6"/>
    <col min="2" max="2" width="14.7109375" style="6" customWidth="1"/>
    <col min="3" max="3" width="22.7109375" style="60" customWidth="1"/>
    <col min="4" max="4" width="19.85546875" style="60" customWidth="1"/>
    <col min="5" max="5" width="11.42578125" style="6"/>
    <col min="6" max="6" width="20.7109375" style="60" customWidth="1"/>
    <col min="7" max="8" width="11.42578125" style="6"/>
    <col min="9" max="9" width="22.5703125" style="60" customWidth="1"/>
    <col min="10" max="10" width="12" style="6" customWidth="1"/>
    <col min="11" max="11" width="12.42578125" style="6" customWidth="1"/>
    <col min="12" max="12" width="21.5703125" style="6" customWidth="1"/>
    <col min="13" max="13" width="20.42578125" style="6" customWidth="1"/>
    <col min="14" max="14" width="32.85546875" style="6" customWidth="1"/>
    <col min="15" max="15" width="19.28515625" style="6" customWidth="1"/>
    <col min="16" max="16" width="31.42578125" style="6" customWidth="1"/>
    <col min="17" max="47" width="19.7109375" style="6" customWidth="1"/>
    <col min="48" max="16384" width="11.42578125" style="6"/>
  </cols>
  <sheetData>
    <row r="1" spans="2:47" ht="15" thickBot="1" x14ac:dyDescent="0.25"/>
    <row r="2" spans="2:47" ht="25.5" thickBot="1" x14ac:dyDescent="0.55000000000000004">
      <c r="D2" s="61"/>
      <c r="E2" s="126" t="s">
        <v>53</v>
      </c>
      <c r="F2" s="127"/>
      <c r="G2" s="127"/>
      <c r="H2" s="127"/>
      <c r="I2" s="127"/>
      <c r="J2" s="128"/>
      <c r="K2" s="23"/>
      <c r="L2" s="23"/>
      <c r="M2" s="23"/>
    </row>
    <row r="4" spans="2:47" ht="15" thickBot="1" x14ac:dyDescent="0.25"/>
    <row r="5" spans="2:47" ht="15.75" customHeight="1" thickBot="1" x14ac:dyDescent="0.25">
      <c r="B5" s="24" t="s">
        <v>54</v>
      </c>
      <c r="C5" s="62" t="s">
        <v>42</v>
      </c>
      <c r="D5" s="63" t="s">
        <v>43</v>
      </c>
      <c r="F5" s="70" t="s">
        <v>44</v>
      </c>
      <c r="H5" s="132" t="s">
        <v>1</v>
      </c>
      <c r="I5" s="133"/>
      <c r="L5" s="129" t="s">
        <v>45</v>
      </c>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1"/>
    </row>
    <row r="6" spans="2:47" x14ac:dyDescent="0.2">
      <c r="B6" s="25">
        <v>1</v>
      </c>
      <c r="C6" s="64">
        <v>17881514682.878384</v>
      </c>
      <c r="D6" s="65">
        <v>2481000000</v>
      </c>
      <c r="F6" s="71">
        <v>17881514682.878384</v>
      </c>
      <c r="H6" s="29">
        <v>1</v>
      </c>
      <c r="I6" s="65">
        <v>2481000000</v>
      </c>
      <c r="L6" s="32">
        <v>1</v>
      </c>
      <c r="M6" s="33">
        <v>1</v>
      </c>
      <c r="N6" s="33">
        <v>1</v>
      </c>
      <c r="O6" s="33">
        <v>1</v>
      </c>
      <c r="P6" s="33">
        <v>1</v>
      </c>
      <c r="Q6" s="33">
        <v>1</v>
      </c>
      <c r="R6" s="33">
        <v>1</v>
      </c>
      <c r="S6" s="33">
        <v>1</v>
      </c>
      <c r="T6" s="33">
        <v>1</v>
      </c>
      <c r="U6" s="33">
        <v>1</v>
      </c>
      <c r="V6" s="33">
        <v>1</v>
      </c>
      <c r="W6" s="33">
        <v>1</v>
      </c>
      <c r="X6" s="33">
        <v>1</v>
      </c>
      <c r="Y6" s="33">
        <v>1</v>
      </c>
      <c r="Z6" s="33">
        <v>1</v>
      </c>
      <c r="AA6" s="33">
        <v>1</v>
      </c>
      <c r="AB6" s="33">
        <v>1</v>
      </c>
      <c r="AC6" s="33">
        <v>1</v>
      </c>
      <c r="AD6" s="33">
        <v>1</v>
      </c>
      <c r="AE6" s="33">
        <v>1</v>
      </c>
      <c r="AF6" s="33">
        <v>1</v>
      </c>
      <c r="AG6" s="33">
        <v>1</v>
      </c>
      <c r="AH6" s="33">
        <v>1</v>
      </c>
      <c r="AI6" s="33">
        <v>1</v>
      </c>
      <c r="AJ6" s="33">
        <v>1</v>
      </c>
      <c r="AK6" s="33">
        <v>1</v>
      </c>
      <c r="AL6" s="33">
        <v>1</v>
      </c>
      <c r="AM6" s="33">
        <v>1</v>
      </c>
      <c r="AN6" s="33">
        <v>1</v>
      </c>
      <c r="AO6" s="33">
        <v>1</v>
      </c>
      <c r="AP6" s="33">
        <v>1</v>
      </c>
      <c r="AQ6" s="33">
        <v>1</v>
      </c>
      <c r="AR6" s="33">
        <v>1</v>
      </c>
      <c r="AS6" s="33">
        <v>1</v>
      </c>
      <c r="AT6" s="33">
        <v>1</v>
      </c>
      <c r="AU6" s="34">
        <v>1</v>
      </c>
    </row>
    <row r="7" spans="2:47" ht="15" thickBot="1" x14ac:dyDescent="0.25">
      <c r="B7" s="26">
        <v>2</v>
      </c>
      <c r="C7" s="66">
        <v>21810767209.369484</v>
      </c>
      <c r="D7" s="67">
        <v>2451000000</v>
      </c>
      <c r="F7" s="72">
        <v>21810767209.369484</v>
      </c>
      <c r="H7" s="30">
        <v>1</v>
      </c>
      <c r="I7" s="67">
        <v>2451000000</v>
      </c>
      <c r="L7" s="74">
        <v>2481000000</v>
      </c>
      <c r="M7" s="75">
        <v>2451000000</v>
      </c>
      <c r="N7" s="75">
        <v>2327000000</v>
      </c>
      <c r="O7" s="75">
        <v>2348000000</v>
      </c>
      <c r="P7" s="75">
        <v>2620000000</v>
      </c>
      <c r="Q7" s="75">
        <v>2905000000</v>
      </c>
      <c r="R7" s="75">
        <v>2172000000</v>
      </c>
      <c r="S7" s="75">
        <v>1928000000</v>
      </c>
      <c r="T7" s="75">
        <v>2192000000</v>
      </c>
      <c r="U7" s="75">
        <v>2354000000</v>
      </c>
      <c r="V7" s="75">
        <v>2714000000</v>
      </c>
      <c r="W7" s="75">
        <v>2852000000</v>
      </c>
      <c r="X7" s="75">
        <v>3007000000</v>
      </c>
      <c r="Y7" s="75">
        <v>2904000000</v>
      </c>
      <c r="Z7" s="75">
        <v>3819000000</v>
      </c>
      <c r="AA7" s="75">
        <v>4307000000</v>
      </c>
      <c r="AB7" s="75">
        <v>5198600000</v>
      </c>
      <c r="AC7" s="75">
        <v>5264000000</v>
      </c>
      <c r="AD7" s="75">
        <v>4203000000</v>
      </c>
      <c r="AE7" s="75">
        <v>4451000000</v>
      </c>
      <c r="AF7" s="75">
        <v>4927000000</v>
      </c>
      <c r="AG7" s="75">
        <v>4678000000</v>
      </c>
      <c r="AH7" s="75">
        <v>5042000000</v>
      </c>
      <c r="AI7" s="75">
        <v>6222690000</v>
      </c>
      <c r="AJ7" s="75">
        <v>7752890000</v>
      </c>
      <c r="AK7" s="75">
        <v>10100000000</v>
      </c>
      <c r="AL7" s="75">
        <v>12728000000</v>
      </c>
      <c r="AM7" s="75">
        <v>14321000000</v>
      </c>
      <c r="AN7" s="75">
        <v>18818325500</v>
      </c>
      <c r="AO7" s="75">
        <v>13863054000</v>
      </c>
      <c r="AP7" s="75">
        <v>17489922000</v>
      </c>
      <c r="AQ7" s="75">
        <v>22322348000</v>
      </c>
      <c r="AR7" s="75">
        <v>23764756000</v>
      </c>
      <c r="AS7" s="75">
        <v>24847847000</v>
      </c>
      <c r="AT7" s="75">
        <v>25724432489.359001</v>
      </c>
      <c r="AU7" s="69">
        <v>18330607042.693001</v>
      </c>
    </row>
    <row r="8" spans="2:47" x14ac:dyDescent="0.2">
      <c r="B8" s="26">
        <v>3</v>
      </c>
      <c r="C8" s="66">
        <v>19929853574.609524</v>
      </c>
      <c r="D8" s="67">
        <v>2327000000</v>
      </c>
      <c r="F8" s="72">
        <v>19929853574.609524</v>
      </c>
      <c r="H8" s="30">
        <v>1</v>
      </c>
      <c r="I8" s="67">
        <v>2327000000</v>
      </c>
      <c r="T8" s="7"/>
      <c r="U8" s="7"/>
      <c r="V8" s="7"/>
      <c r="W8" s="7"/>
      <c r="X8" s="7"/>
      <c r="Y8" s="7"/>
      <c r="Z8" s="7"/>
      <c r="AA8" s="7"/>
      <c r="AB8" s="7"/>
      <c r="AC8" s="7"/>
      <c r="AD8" s="7"/>
      <c r="AE8" s="7"/>
      <c r="AF8" s="7"/>
      <c r="AG8" s="7"/>
      <c r="AH8" s="7"/>
      <c r="AI8" s="7"/>
      <c r="AJ8" s="7"/>
      <c r="AK8" s="7"/>
      <c r="AL8" s="7"/>
      <c r="AM8" s="7"/>
      <c r="AN8" s="7"/>
      <c r="AO8" s="7"/>
      <c r="AP8" s="7"/>
      <c r="AQ8" s="7"/>
      <c r="AR8" s="7"/>
      <c r="AS8" s="7"/>
      <c r="AT8" s="7"/>
      <c r="AU8" s="7"/>
    </row>
    <row r="9" spans="2:47" ht="15" thickBot="1" x14ac:dyDescent="0.25">
      <c r="B9" s="26">
        <v>4</v>
      </c>
      <c r="C9" s="66">
        <v>17152483214.353634</v>
      </c>
      <c r="D9" s="67">
        <v>2348000000</v>
      </c>
      <c r="F9" s="72">
        <v>17152483214.353634</v>
      </c>
      <c r="H9" s="30">
        <v>1</v>
      </c>
      <c r="I9" s="67">
        <v>2348000000</v>
      </c>
    </row>
    <row r="10" spans="2:47" ht="15" thickBot="1" x14ac:dyDescent="0.25">
      <c r="B10" s="26">
        <v>5</v>
      </c>
      <c r="C10" s="66">
        <v>16912515183.278257</v>
      </c>
      <c r="D10" s="67">
        <v>2620000000</v>
      </c>
      <c r="F10" s="72">
        <v>16912515183.278257</v>
      </c>
      <c r="H10" s="30">
        <v>1</v>
      </c>
      <c r="I10" s="67">
        <v>2620000000</v>
      </c>
      <c r="M10" s="134" t="s">
        <v>47</v>
      </c>
      <c r="N10" s="135"/>
      <c r="P10" s="46" t="s">
        <v>41</v>
      </c>
    </row>
    <row r="11" spans="2:47" x14ac:dyDescent="0.2">
      <c r="B11" s="26">
        <v>6</v>
      </c>
      <c r="C11" s="66">
        <v>17149094589.982655</v>
      </c>
      <c r="D11" s="67">
        <v>2905000000</v>
      </c>
      <c r="F11" s="72">
        <v>17149094589.982655</v>
      </c>
      <c r="H11" s="30">
        <v>1</v>
      </c>
      <c r="I11" s="67">
        <v>2905000000</v>
      </c>
      <c r="M11" s="35">
        <f t="array" ref="M11:N12">MMULT(L6:AU7,H6:I41)</f>
        <v>36</v>
      </c>
      <c r="N11" s="36">
        <v>293430472032.052</v>
      </c>
      <c r="P11" s="45">
        <f t="array" ref="P11:P12">MMULT(L6:AU7,F6:F41)</f>
        <v>1322780544899.7056</v>
      </c>
    </row>
    <row r="12" spans="2:47" ht="15" thickBot="1" x14ac:dyDescent="0.25">
      <c r="B12" s="26">
        <v>7</v>
      </c>
      <c r="C12" s="66">
        <v>15314143988.062119</v>
      </c>
      <c r="D12" s="67">
        <v>2172000000</v>
      </c>
      <c r="F12" s="72">
        <v>15314143988.062119</v>
      </c>
      <c r="H12" s="30">
        <v>1</v>
      </c>
      <c r="I12" s="67">
        <v>2172000000</v>
      </c>
      <c r="M12" s="37">
        <v>293430472032.052</v>
      </c>
      <c r="N12" s="38">
        <v>4.3854448095064144E+21</v>
      </c>
      <c r="P12" s="28">
        <v>1.7791416322931831E+22</v>
      </c>
    </row>
    <row r="13" spans="2:47" ht="15" thickBot="1" x14ac:dyDescent="0.25">
      <c r="B13" s="26">
        <v>8</v>
      </c>
      <c r="C13" s="66">
        <v>13945431882.227064</v>
      </c>
      <c r="D13" s="67">
        <v>1928000000</v>
      </c>
      <c r="F13" s="72">
        <v>13945431882.227064</v>
      </c>
      <c r="H13" s="30">
        <v>1</v>
      </c>
      <c r="I13" s="67">
        <v>1928000000</v>
      </c>
    </row>
    <row r="14" spans="2:47" ht="15" thickBot="1" x14ac:dyDescent="0.25">
      <c r="B14" s="26">
        <v>9</v>
      </c>
      <c r="C14" s="66">
        <v>13051886552.337729</v>
      </c>
      <c r="D14" s="67">
        <v>2192000000</v>
      </c>
      <c r="F14" s="72">
        <v>13051886552.337729</v>
      </c>
      <c r="H14" s="30">
        <v>1</v>
      </c>
      <c r="I14" s="67">
        <v>2192000000</v>
      </c>
      <c r="P14" s="46" t="s">
        <v>46</v>
      </c>
    </row>
    <row r="15" spans="2:47" ht="15" thickBot="1" x14ac:dyDescent="0.25">
      <c r="B15" s="26">
        <v>10</v>
      </c>
      <c r="C15" s="66">
        <v>13890828707.6493</v>
      </c>
      <c r="D15" s="67">
        <v>2354000000</v>
      </c>
      <c r="F15" s="72">
        <v>13890828707.6493</v>
      </c>
      <c r="H15" s="30">
        <v>1</v>
      </c>
      <c r="I15" s="67">
        <v>2354000000</v>
      </c>
      <c r="M15" s="136" t="s">
        <v>48</v>
      </c>
      <c r="N15" s="137"/>
      <c r="P15" s="43">
        <f t="array" ref="P15:P16">MMULT(M16:N17,P11:P12)</f>
        <v>8086950225.9794159</v>
      </c>
    </row>
    <row r="16" spans="2:47" ht="15" thickBot="1" x14ac:dyDescent="0.25">
      <c r="B16" s="26">
        <v>11</v>
      </c>
      <c r="C16" s="66">
        <v>15239278100.350185</v>
      </c>
      <c r="D16" s="67">
        <v>2714000000</v>
      </c>
      <c r="F16" s="72">
        <v>15239278100.350185</v>
      </c>
      <c r="H16" s="30">
        <v>1</v>
      </c>
      <c r="I16" s="67">
        <v>2714000000</v>
      </c>
      <c r="M16" s="39">
        <f t="array" ref="M16:N17">MINVERSE(M11:N12)</f>
        <v>6.1100257857923876E-2</v>
      </c>
      <c r="N16" s="40">
        <v>-4.0882232665809299E-12</v>
      </c>
      <c r="P16" s="44">
        <v>3.5158255024439216</v>
      </c>
    </row>
    <row r="17" spans="2:14" ht="15" thickBot="1" x14ac:dyDescent="0.25">
      <c r="B17" s="26">
        <v>12</v>
      </c>
      <c r="C17" s="66">
        <v>16988535267.633816</v>
      </c>
      <c r="D17" s="67">
        <v>2852000000</v>
      </c>
      <c r="F17" s="72">
        <v>16988535267.633816</v>
      </c>
      <c r="H17" s="30">
        <v>1</v>
      </c>
      <c r="I17" s="67">
        <v>2852000000</v>
      </c>
      <c r="M17" s="41">
        <v>-4.0882232665809299E-12</v>
      </c>
      <c r="N17" s="42">
        <v>5.0157039443687071E-22</v>
      </c>
    </row>
    <row r="18" spans="2:14" x14ac:dyDescent="0.2">
      <c r="B18" s="26">
        <v>13</v>
      </c>
      <c r="C18" s="66">
        <v>18094238119.059528</v>
      </c>
      <c r="D18" s="67">
        <v>3007000000</v>
      </c>
      <c r="F18" s="72">
        <v>18094238119.059528</v>
      </c>
      <c r="H18" s="30">
        <v>1</v>
      </c>
      <c r="I18" s="67">
        <v>3007000000</v>
      </c>
    </row>
    <row r="19" spans="2:14" x14ac:dyDescent="0.2">
      <c r="B19" s="26">
        <v>14</v>
      </c>
      <c r="C19" s="66">
        <v>18938717358.67934</v>
      </c>
      <c r="D19" s="67">
        <v>2904000000</v>
      </c>
      <c r="F19" s="72">
        <v>18938717358.67934</v>
      </c>
      <c r="H19" s="30">
        <v>1</v>
      </c>
      <c r="I19" s="67">
        <v>2904000000</v>
      </c>
    </row>
    <row r="20" spans="2:14" x14ac:dyDescent="0.2">
      <c r="B20" s="26">
        <v>15</v>
      </c>
      <c r="C20" s="66">
        <v>22708673336.668331</v>
      </c>
      <c r="D20" s="67">
        <v>3819000000</v>
      </c>
      <c r="F20" s="72">
        <v>22708673336.668331</v>
      </c>
      <c r="H20" s="30">
        <v>1</v>
      </c>
      <c r="I20" s="67">
        <v>3819000000</v>
      </c>
    </row>
    <row r="21" spans="2:14" x14ac:dyDescent="0.2">
      <c r="B21" s="26">
        <v>16</v>
      </c>
      <c r="C21" s="66">
        <v>24432884442.221107</v>
      </c>
      <c r="D21" s="67">
        <v>4307000000</v>
      </c>
      <c r="F21" s="72">
        <v>24432884442.221107</v>
      </c>
      <c r="H21" s="30">
        <v>1</v>
      </c>
      <c r="I21" s="67">
        <v>4307000000</v>
      </c>
    </row>
    <row r="22" spans="2:14" x14ac:dyDescent="0.2">
      <c r="B22" s="26">
        <v>17</v>
      </c>
      <c r="C22" s="66">
        <v>25226393196.598297</v>
      </c>
      <c r="D22" s="67">
        <v>5198600000</v>
      </c>
      <c r="F22" s="72">
        <v>25226393196.598297</v>
      </c>
      <c r="H22" s="30">
        <v>1</v>
      </c>
      <c r="I22" s="67">
        <v>5198600000</v>
      </c>
    </row>
    <row r="23" spans="2:14" x14ac:dyDescent="0.2">
      <c r="B23" s="26">
        <v>18</v>
      </c>
      <c r="C23" s="66">
        <v>28162053026.513256</v>
      </c>
      <c r="D23" s="67">
        <v>5264000000</v>
      </c>
      <c r="F23" s="72">
        <v>28162053026.513256</v>
      </c>
      <c r="H23" s="30">
        <v>1</v>
      </c>
      <c r="I23" s="67">
        <v>5264000000</v>
      </c>
    </row>
    <row r="24" spans="2:14" x14ac:dyDescent="0.2">
      <c r="B24" s="26">
        <v>19</v>
      </c>
      <c r="C24" s="66">
        <v>27981896948.474236</v>
      </c>
      <c r="D24" s="67">
        <v>4203000000</v>
      </c>
      <c r="F24" s="72">
        <v>27981896948.474236</v>
      </c>
      <c r="H24" s="30">
        <v>1</v>
      </c>
      <c r="I24" s="67">
        <v>4203000000</v>
      </c>
    </row>
    <row r="25" spans="2:14" x14ac:dyDescent="0.2">
      <c r="B25" s="26">
        <v>20</v>
      </c>
      <c r="C25" s="66">
        <v>19645272636.318157</v>
      </c>
      <c r="D25" s="67">
        <v>4451000000</v>
      </c>
      <c r="F25" s="72">
        <v>19645272636.318157</v>
      </c>
      <c r="H25" s="30">
        <v>1</v>
      </c>
      <c r="I25" s="67">
        <v>4451000000</v>
      </c>
    </row>
    <row r="26" spans="2:14" x14ac:dyDescent="0.2">
      <c r="B26" s="26">
        <v>21</v>
      </c>
      <c r="C26" s="66">
        <v>18327764882.441219</v>
      </c>
      <c r="D26" s="67">
        <v>4927000000</v>
      </c>
      <c r="F26" s="72">
        <v>18327764882.441219</v>
      </c>
      <c r="H26" s="30">
        <v>1</v>
      </c>
      <c r="I26" s="67">
        <v>4927000000</v>
      </c>
    </row>
    <row r="27" spans="2:14" x14ac:dyDescent="0.2">
      <c r="B27" s="26">
        <v>22</v>
      </c>
      <c r="C27" s="66">
        <v>24468324000</v>
      </c>
      <c r="D27" s="67">
        <v>4678000000</v>
      </c>
      <c r="F27" s="72">
        <v>24468324000</v>
      </c>
      <c r="H27" s="30">
        <v>1</v>
      </c>
      <c r="I27" s="67">
        <v>4678000000</v>
      </c>
    </row>
    <row r="28" spans="2:14" x14ac:dyDescent="0.2">
      <c r="B28" s="26">
        <v>23</v>
      </c>
      <c r="C28" s="66">
        <v>28548945000</v>
      </c>
      <c r="D28" s="67">
        <v>5042000000</v>
      </c>
      <c r="F28" s="72">
        <v>28548945000</v>
      </c>
      <c r="H28" s="30">
        <v>1</v>
      </c>
      <c r="I28" s="67">
        <v>5042000000</v>
      </c>
    </row>
    <row r="29" spans="2:14" x14ac:dyDescent="0.2">
      <c r="B29" s="26">
        <v>24</v>
      </c>
      <c r="C29" s="66">
        <v>32432859000</v>
      </c>
      <c r="D29" s="67">
        <v>6222690000</v>
      </c>
      <c r="F29" s="72">
        <v>32432859000</v>
      </c>
      <c r="H29" s="30">
        <v>1</v>
      </c>
      <c r="I29" s="67">
        <v>6222690000</v>
      </c>
    </row>
    <row r="30" spans="2:14" x14ac:dyDescent="0.2">
      <c r="B30" s="26">
        <v>25</v>
      </c>
      <c r="C30" s="66">
        <v>36591661000</v>
      </c>
      <c r="D30" s="67">
        <v>7752890000</v>
      </c>
      <c r="F30" s="72">
        <v>36591661000</v>
      </c>
      <c r="H30" s="30">
        <v>1</v>
      </c>
      <c r="I30" s="67">
        <v>7752890000</v>
      </c>
    </row>
    <row r="31" spans="2:14" x14ac:dyDescent="0.2">
      <c r="B31" s="26">
        <v>26</v>
      </c>
      <c r="C31" s="66">
        <v>41507085000</v>
      </c>
      <c r="D31" s="67">
        <v>10100000000</v>
      </c>
      <c r="F31" s="72">
        <v>41507085000</v>
      </c>
      <c r="H31" s="30">
        <v>1</v>
      </c>
      <c r="I31" s="67">
        <v>10100000000</v>
      </c>
    </row>
    <row r="32" spans="2:14" x14ac:dyDescent="0.2">
      <c r="B32" s="26">
        <v>27</v>
      </c>
      <c r="C32" s="66">
        <v>46802044000</v>
      </c>
      <c r="D32" s="67">
        <v>12728000000</v>
      </c>
      <c r="F32" s="72">
        <v>46802044000</v>
      </c>
      <c r="H32" s="30">
        <v>1</v>
      </c>
      <c r="I32" s="67">
        <v>12728000000</v>
      </c>
    </row>
    <row r="33" spans="2:9" x14ac:dyDescent="0.2">
      <c r="B33" s="26">
        <v>28</v>
      </c>
      <c r="C33" s="66">
        <v>51007777000.000008</v>
      </c>
      <c r="D33" s="67">
        <v>14321000000</v>
      </c>
      <c r="F33" s="72">
        <v>51007777000.000008</v>
      </c>
      <c r="H33" s="30">
        <v>1</v>
      </c>
      <c r="I33" s="67">
        <v>14321000000</v>
      </c>
    </row>
    <row r="34" spans="2:9" x14ac:dyDescent="0.2">
      <c r="B34" s="26">
        <v>29</v>
      </c>
      <c r="C34" s="66">
        <v>61762635000.000008</v>
      </c>
      <c r="D34" s="67">
        <v>18818325500</v>
      </c>
      <c r="F34" s="72">
        <v>61762635000.000008</v>
      </c>
      <c r="H34" s="30">
        <v>1</v>
      </c>
      <c r="I34" s="67">
        <v>18818325500</v>
      </c>
    </row>
    <row r="35" spans="2:9" x14ac:dyDescent="0.2">
      <c r="B35" s="26">
        <v>30</v>
      </c>
      <c r="C35" s="66">
        <v>62519686000</v>
      </c>
      <c r="D35" s="67">
        <v>13863054000</v>
      </c>
      <c r="F35" s="72">
        <v>62519686000</v>
      </c>
      <c r="H35" s="30">
        <v>1</v>
      </c>
      <c r="I35" s="67">
        <v>13863054000</v>
      </c>
    </row>
    <row r="36" spans="2:9" x14ac:dyDescent="0.2">
      <c r="B36" s="26">
        <v>31</v>
      </c>
      <c r="C36" s="66">
        <v>69555367000</v>
      </c>
      <c r="D36" s="67">
        <v>17489922000</v>
      </c>
      <c r="F36" s="72">
        <v>69555367000</v>
      </c>
      <c r="H36" s="30">
        <v>1</v>
      </c>
      <c r="I36" s="67">
        <v>17489922000</v>
      </c>
    </row>
    <row r="37" spans="2:9" x14ac:dyDescent="0.2">
      <c r="B37" s="26">
        <v>32</v>
      </c>
      <c r="C37" s="66">
        <v>79276664000</v>
      </c>
      <c r="D37" s="67">
        <v>22322348000</v>
      </c>
      <c r="F37" s="72">
        <v>79276664000</v>
      </c>
      <c r="H37" s="30">
        <v>1</v>
      </c>
      <c r="I37" s="67">
        <v>22322348000</v>
      </c>
    </row>
    <row r="38" spans="2:9" x14ac:dyDescent="0.2">
      <c r="B38" s="26">
        <v>33</v>
      </c>
      <c r="C38" s="66">
        <v>87924544000</v>
      </c>
      <c r="D38" s="67">
        <v>23764756000</v>
      </c>
      <c r="F38" s="72">
        <v>87924544000</v>
      </c>
      <c r="H38" s="30">
        <v>1</v>
      </c>
      <c r="I38" s="67">
        <v>23764756000</v>
      </c>
    </row>
    <row r="39" spans="2:9" x14ac:dyDescent="0.2">
      <c r="B39" s="26">
        <v>34</v>
      </c>
      <c r="C39" s="66">
        <v>95129659000</v>
      </c>
      <c r="D39" s="67">
        <v>24847847000</v>
      </c>
      <c r="F39" s="72">
        <v>95129659000</v>
      </c>
      <c r="H39" s="30">
        <v>1</v>
      </c>
      <c r="I39" s="67">
        <v>24847847000</v>
      </c>
    </row>
    <row r="40" spans="2:9" x14ac:dyDescent="0.2">
      <c r="B40" s="26">
        <v>35</v>
      </c>
      <c r="C40" s="66">
        <v>102292260000</v>
      </c>
      <c r="D40" s="67">
        <v>25724432489.359001</v>
      </c>
      <c r="F40" s="72">
        <v>102292260000</v>
      </c>
      <c r="H40" s="30">
        <v>1</v>
      </c>
      <c r="I40" s="67">
        <v>25724432489.359001</v>
      </c>
    </row>
    <row r="41" spans="2:9" ht="15" thickBot="1" x14ac:dyDescent="0.25">
      <c r="B41" s="27">
        <v>36</v>
      </c>
      <c r="C41" s="68">
        <v>100176808000</v>
      </c>
      <c r="D41" s="69">
        <v>18330607042.693001</v>
      </c>
      <c r="F41" s="73">
        <v>100176808000</v>
      </c>
      <c r="H41" s="31">
        <v>1</v>
      </c>
      <c r="I41" s="69">
        <v>18330607042.693001</v>
      </c>
    </row>
  </sheetData>
  <mergeCells count="5">
    <mergeCell ref="E2:J2"/>
    <mergeCell ref="L5:AU5"/>
    <mergeCell ref="H5:I5"/>
    <mergeCell ref="M10:N10"/>
    <mergeCell ref="M15:N15"/>
  </mergeCells>
  <pageMargins left="0.7" right="0.7" top="0.75" bottom="0.75" header="0.3" footer="0.3"/>
  <drawing r:id="rId1"/>
  <pictur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3"/>
  <sheetViews>
    <sheetView showGridLines="0" zoomScaleNormal="100" workbookViewId="0">
      <selection activeCell="A21" sqref="A21"/>
    </sheetView>
  </sheetViews>
  <sheetFormatPr baseColWidth="10" defaultRowHeight="15" x14ac:dyDescent="0.25"/>
  <cols>
    <col min="1" max="1" width="5.5703125" style="8" customWidth="1"/>
    <col min="2" max="2" width="43.5703125" style="8" customWidth="1"/>
    <col min="3" max="3" width="24" style="8" customWidth="1"/>
    <col min="4" max="4" width="31.85546875" style="8" customWidth="1"/>
    <col min="5" max="5" width="30.42578125" style="8" customWidth="1"/>
    <col min="6" max="6" width="11.7109375" style="8" bestFit="1" customWidth="1"/>
    <col min="7" max="7" width="22.28515625" style="8" customWidth="1"/>
    <col min="8" max="8" width="16.42578125" style="8" bestFit="1" customWidth="1"/>
    <col min="9" max="9" width="15.140625" style="8" bestFit="1" customWidth="1"/>
    <col min="10" max="10" width="16.7109375" style="8" customWidth="1"/>
    <col min="11" max="16384" width="11.42578125" style="8"/>
  </cols>
  <sheetData>
    <row r="1" spans="2:12" ht="15.75" thickBot="1" x14ac:dyDescent="0.3"/>
    <row r="2" spans="2:12" ht="18.75" thickBot="1" x14ac:dyDescent="0.3">
      <c r="B2" s="139" t="s">
        <v>2</v>
      </c>
      <c r="C2" s="140"/>
    </row>
    <row r="3" spans="2:12" ht="15.75" thickBot="1" x14ac:dyDescent="0.3"/>
    <row r="4" spans="2:12" ht="21" customHeight="1" x14ac:dyDescent="0.25">
      <c r="B4" s="141" t="s">
        <v>3</v>
      </c>
      <c r="C4" s="141"/>
      <c r="D4" s="6"/>
      <c r="E4" s="6"/>
      <c r="F4" s="6"/>
      <c r="G4" s="6"/>
      <c r="H4" s="6"/>
      <c r="I4" s="6"/>
      <c r="J4" s="6"/>
      <c r="K4" s="6"/>
      <c r="L4" s="6"/>
    </row>
    <row r="5" spans="2:12" x14ac:dyDescent="0.25">
      <c r="B5" s="50" t="s">
        <v>4</v>
      </c>
      <c r="C5" s="51">
        <v>0.9744447026413624</v>
      </c>
      <c r="D5" s="6"/>
      <c r="E5" s="6"/>
      <c r="F5" s="6"/>
      <c r="G5" s="6"/>
      <c r="H5" s="6"/>
      <c r="I5" s="6"/>
      <c r="J5" s="6"/>
      <c r="K5" s="6"/>
      <c r="L5" s="6"/>
    </row>
    <row r="6" spans="2:12" x14ac:dyDescent="0.25">
      <c r="B6" s="50" t="s">
        <v>5</v>
      </c>
      <c r="C6" s="51">
        <v>0.9495424785058133</v>
      </c>
      <c r="D6" s="6"/>
      <c r="E6" s="6"/>
      <c r="F6" s="6"/>
      <c r="G6" s="6"/>
      <c r="H6" s="6"/>
      <c r="I6" s="6"/>
      <c r="J6" s="6"/>
      <c r="K6" s="6"/>
      <c r="L6" s="6"/>
    </row>
    <row r="7" spans="2:12" x14ac:dyDescent="0.25">
      <c r="B7" s="50" t="s">
        <v>6</v>
      </c>
      <c r="C7" s="51">
        <v>0.94805843375598442</v>
      </c>
      <c r="D7" s="6"/>
      <c r="E7" s="6"/>
      <c r="F7" s="6"/>
      <c r="G7" s="6"/>
      <c r="H7" s="6"/>
      <c r="I7" s="6"/>
      <c r="J7" s="6"/>
      <c r="K7" s="6"/>
      <c r="L7" s="6"/>
    </row>
    <row r="8" spans="2:12" x14ac:dyDescent="0.25">
      <c r="B8" s="50" t="s">
        <v>7</v>
      </c>
      <c r="C8" s="50">
        <v>6206227115.167778</v>
      </c>
      <c r="D8" s="6"/>
      <c r="E8" s="6"/>
      <c r="F8" s="6"/>
      <c r="G8" s="6"/>
      <c r="H8" s="6"/>
      <c r="I8" s="6"/>
      <c r="J8" s="6"/>
      <c r="K8" s="6"/>
      <c r="L8" s="6"/>
    </row>
    <row r="9" spans="2:12" ht="15.75" thickBot="1" x14ac:dyDescent="0.3">
      <c r="B9" s="52" t="s">
        <v>8</v>
      </c>
      <c r="C9" s="182">
        <v>36</v>
      </c>
      <c r="D9" s="6"/>
      <c r="E9" s="6"/>
      <c r="F9" s="6"/>
      <c r="G9" s="6"/>
      <c r="H9" s="6"/>
      <c r="I9" s="6"/>
      <c r="J9" s="6"/>
      <c r="K9" s="6"/>
      <c r="L9" s="6"/>
    </row>
    <row r="10" spans="2:12" x14ac:dyDescent="0.25">
      <c r="B10" s="6"/>
      <c r="C10" s="6"/>
      <c r="D10" s="6"/>
      <c r="E10" s="6"/>
      <c r="F10" s="6"/>
      <c r="G10" s="6"/>
      <c r="H10" s="6"/>
      <c r="I10" s="6"/>
      <c r="J10" s="6"/>
      <c r="K10" s="6"/>
      <c r="L10" s="6"/>
    </row>
    <row r="11" spans="2:12" ht="15.75" thickBot="1" x14ac:dyDescent="0.3">
      <c r="B11" s="6" t="s">
        <v>9</v>
      </c>
      <c r="C11" s="6"/>
      <c r="D11" s="6"/>
      <c r="E11" s="6"/>
      <c r="F11" s="6"/>
      <c r="G11" s="6"/>
      <c r="H11" s="6"/>
      <c r="I11" s="6"/>
      <c r="J11" s="6"/>
      <c r="K11" s="6"/>
      <c r="L11" s="6"/>
    </row>
    <row r="12" spans="2:12" x14ac:dyDescent="0.25">
      <c r="B12" s="53"/>
      <c r="C12" s="54" t="s">
        <v>14</v>
      </c>
      <c r="D12" s="54" t="s">
        <v>15</v>
      </c>
      <c r="E12" s="54" t="s">
        <v>16</v>
      </c>
      <c r="F12" s="54" t="s">
        <v>17</v>
      </c>
      <c r="G12" s="54" t="s">
        <v>18</v>
      </c>
      <c r="H12" s="6"/>
      <c r="I12" s="6"/>
      <c r="J12" s="6"/>
      <c r="K12" s="6"/>
      <c r="L12" s="6"/>
    </row>
    <row r="13" spans="2:12" x14ac:dyDescent="0.25">
      <c r="B13" s="50" t="s">
        <v>10</v>
      </c>
      <c r="C13" s="50">
        <v>1</v>
      </c>
      <c r="D13" s="50">
        <v>2.4644654271337488E+22</v>
      </c>
      <c r="E13" s="50">
        <v>2.4644654271337488E+22</v>
      </c>
      <c r="F13" s="50">
        <v>639.83412805793967</v>
      </c>
      <c r="G13" s="50">
        <v>1.2398016442074904E-23</v>
      </c>
      <c r="H13" s="6"/>
      <c r="I13" s="6"/>
      <c r="J13" s="6"/>
      <c r="K13" s="6"/>
      <c r="L13" s="6"/>
    </row>
    <row r="14" spans="2:12" x14ac:dyDescent="0.25">
      <c r="B14" s="50" t="s">
        <v>11</v>
      </c>
      <c r="C14" s="50">
        <v>34</v>
      </c>
      <c r="D14" s="50">
        <v>1.309586670171488E+21</v>
      </c>
      <c r="E14" s="50">
        <v>3.8517255005043761E+19</v>
      </c>
      <c r="F14" s="50"/>
      <c r="G14" s="50"/>
      <c r="H14" s="6"/>
      <c r="I14" s="6"/>
      <c r="J14" s="6"/>
      <c r="K14" s="6"/>
      <c r="L14" s="6"/>
    </row>
    <row r="15" spans="2:12" ht="15.75" thickBot="1" x14ac:dyDescent="0.3">
      <c r="B15" s="52" t="s">
        <v>12</v>
      </c>
      <c r="C15" s="52">
        <v>35</v>
      </c>
      <c r="D15" s="52">
        <v>2.5954240941508977E+22</v>
      </c>
      <c r="E15" s="52"/>
      <c r="F15" s="52"/>
      <c r="G15" s="52"/>
      <c r="H15" s="6"/>
      <c r="I15" s="6"/>
      <c r="J15" s="6"/>
      <c r="K15" s="6"/>
      <c r="L15" s="6"/>
    </row>
    <row r="16" spans="2:12" ht="15.75" thickBot="1" x14ac:dyDescent="0.3">
      <c r="B16" s="6"/>
      <c r="C16" s="6"/>
      <c r="D16" s="6"/>
      <c r="E16" s="6"/>
      <c r="F16" s="6"/>
      <c r="G16" s="6"/>
      <c r="H16" s="6"/>
      <c r="I16" s="6"/>
      <c r="J16" s="6"/>
      <c r="K16" s="6"/>
      <c r="L16" s="6"/>
    </row>
    <row r="17" spans="2:12" x14ac:dyDescent="0.25">
      <c r="B17" s="53"/>
      <c r="C17" s="53" t="s">
        <v>19</v>
      </c>
      <c r="D17" s="53" t="s">
        <v>7</v>
      </c>
      <c r="E17" s="53" t="s">
        <v>20</v>
      </c>
      <c r="F17" s="53" t="s">
        <v>21</v>
      </c>
      <c r="G17" s="53" t="s">
        <v>22</v>
      </c>
      <c r="H17" s="53" t="s">
        <v>23</v>
      </c>
      <c r="I17" s="53" t="s">
        <v>24</v>
      </c>
      <c r="J17" s="53" t="s">
        <v>25</v>
      </c>
      <c r="K17" s="6"/>
      <c r="L17" s="6"/>
    </row>
    <row r="18" spans="2:12" x14ac:dyDescent="0.25">
      <c r="B18" s="50" t="s">
        <v>84</v>
      </c>
      <c r="C18" s="99">
        <v>8086950225.9794197</v>
      </c>
      <c r="D18" s="50">
        <v>1534084160.9206398</v>
      </c>
      <c r="E18" s="50">
        <v>5.271516669024372</v>
      </c>
      <c r="F18" s="50">
        <v>7.6288841777896672E-6</v>
      </c>
      <c r="G18" s="50">
        <v>4969316113.1171694</v>
      </c>
      <c r="H18" s="50">
        <v>11204584338.841671</v>
      </c>
      <c r="I18" s="50">
        <v>4969316113.1171694</v>
      </c>
      <c r="J18" s="50">
        <v>11204584338.841671</v>
      </c>
      <c r="K18" s="6"/>
      <c r="L18" s="6"/>
    </row>
    <row r="19" spans="2:12" ht="15.75" thickBot="1" x14ac:dyDescent="0.3">
      <c r="B19" s="52" t="s">
        <v>85</v>
      </c>
      <c r="C19" s="52">
        <v>3.515825502443922</v>
      </c>
      <c r="D19" s="52">
        <v>0.13899321848746915</v>
      </c>
      <c r="E19" s="52">
        <v>25.294942736798983</v>
      </c>
      <c r="F19" s="52">
        <v>1.2398016442074904E-23</v>
      </c>
      <c r="G19" s="52">
        <v>3.2333572973403646</v>
      </c>
      <c r="H19" s="52">
        <v>3.7982937075474794</v>
      </c>
      <c r="I19" s="52">
        <v>3.2333572973403646</v>
      </c>
      <c r="J19" s="52">
        <v>3.7982937075474794</v>
      </c>
      <c r="K19" s="6"/>
      <c r="L19" s="6"/>
    </row>
    <row r="20" spans="2:12" x14ac:dyDescent="0.25">
      <c r="B20" s="6"/>
      <c r="C20" s="6"/>
      <c r="D20" s="6"/>
      <c r="E20" s="6"/>
      <c r="F20" s="6"/>
      <c r="G20" s="6"/>
      <c r="H20" s="6"/>
      <c r="I20" s="6"/>
      <c r="J20" s="6"/>
      <c r="K20" s="6"/>
      <c r="L20" s="6"/>
    </row>
    <row r="21" spans="2:12" ht="15.75" x14ac:dyDescent="0.25">
      <c r="B21" s="6"/>
      <c r="C21" s="6"/>
      <c r="D21" s="76" t="s">
        <v>71</v>
      </c>
      <c r="E21" s="77">
        <f>_xlfn.T.INV(0.95,1)</f>
        <v>6.3137515146750376</v>
      </c>
      <c r="F21" s="138" t="s">
        <v>72</v>
      </c>
      <c r="G21" s="138"/>
      <c r="H21" s="138"/>
      <c r="I21" s="138"/>
      <c r="J21" s="138"/>
      <c r="K21" s="6"/>
      <c r="L21" s="6"/>
    </row>
    <row r="22" spans="2:12" x14ac:dyDescent="0.25">
      <c r="B22" s="6"/>
      <c r="C22" s="6"/>
      <c r="D22" s="6"/>
      <c r="E22" s="6"/>
      <c r="F22" s="6"/>
      <c r="G22" s="6"/>
      <c r="H22" s="6"/>
      <c r="I22" s="6"/>
      <c r="J22" s="6"/>
      <c r="K22" s="6"/>
      <c r="L22" s="6"/>
    </row>
    <row r="23" spans="2:12" x14ac:dyDescent="0.25">
      <c r="B23" s="6"/>
      <c r="C23" s="6"/>
      <c r="D23" s="6"/>
      <c r="E23" s="6"/>
      <c r="F23" s="6"/>
      <c r="G23" s="6"/>
      <c r="H23" s="6"/>
      <c r="I23" s="6"/>
      <c r="J23" s="6"/>
      <c r="K23" s="6"/>
      <c r="L23" s="6"/>
    </row>
  </sheetData>
  <mergeCells count="3">
    <mergeCell ref="F21:J21"/>
    <mergeCell ref="B2:C2"/>
    <mergeCell ref="B4:C4"/>
  </mergeCells>
  <pageMargins left="0.7" right="0.7" top="0.75" bottom="0.75" header="0.3" footer="0.3"/>
  <pageSetup paperSize="9" orientation="portrait" horizontalDpi="0" verticalDpi="0" r:id="rId1"/>
  <drawing r:id="rId2"/>
  <pictur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8"/>
  <sheetViews>
    <sheetView showGridLines="0" zoomScale="90" zoomScaleNormal="90" workbookViewId="0"/>
  </sheetViews>
  <sheetFormatPr baseColWidth="10" defaultRowHeight="15" x14ac:dyDescent="0.25"/>
  <cols>
    <col min="1" max="1" width="6" style="4" customWidth="1"/>
    <col min="2" max="2" width="40.42578125" customWidth="1"/>
    <col min="3" max="3" width="12.7109375" customWidth="1"/>
    <col min="4" max="4" width="21.7109375" customWidth="1"/>
    <col min="5" max="5" width="18.5703125" customWidth="1"/>
    <col min="6" max="6" width="19" customWidth="1"/>
    <col min="7" max="7" width="16.28515625" customWidth="1"/>
  </cols>
  <sheetData>
    <row r="1" spans="1:11" s="4" customFormat="1" ht="15.75" thickBot="1" x14ac:dyDescent="0.3"/>
    <row r="2" spans="1:11" ht="48" thickBot="1" x14ac:dyDescent="0.3">
      <c r="B2" s="113" t="s">
        <v>55</v>
      </c>
      <c r="C2" s="114"/>
      <c r="D2" s="114"/>
      <c r="E2" s="114"/>
      <c r="F2" s="114"/>
      <c r="G2" s="115"/>
    </row>
    <row r="4" spans="1:11" s="4" customFormat="1" ht="15.75" thickBot="1" x14ac:dyDescent="0.3"/>
    <row r="5" spans="1:11" ht="26.25" customHeight="1" thickBot="1" x14ac:dyDescent="0.3">
      <c r="A5" s="20"/>
      <c r="B5" s="123" t="s">
        <v>56</v>
      </c>
      <c r="C5" s="124"/>
      <c r="D5" s="124"/>
      <c r="E5" s="124"/>
      <c r="F5" s="124"/>
      <c r="G5" s="125"/>
      <c r="H5" s="20"/>
      <c r="I5" s="20"/>
      <c r="J5" s="20"/>
      <c r="K5" s="20"/>
    </row>
    <row r="6" spans="1:11" ht="16.5" thickBot="1" x14ac:dyDescent="0.3">
      <c r="A6" s="20"/>
      <c r="B6" s="20"/>
      <c r="C6" s="20"/>
      <c r="D6" s="20"/>
      <c r="E6" s="20"/>
      <c r="F6" s="20"/>
      <c r="G6" s="20"/>
      <c r="H6" s="20"/>
      <c r="I6" s="20"/>
      <c r="J6" s="20"/>
      <c r="K6" s="20"/>
    </row>
    <row r="7" spans="1:11" ht="16.5" thickBot="1" x14ac:dyDescent="0.3">
      <c r="A7" s="20"/>
      <c r="B7" s="153" t="s">
        <v>5</v>
      </c>
      <c r="C7" s="153"/>
      <c r="D7" s="153"/>
      <c r="E7" s="153"/>
      <c r="F7" s="154">
        <f>+'2.2.REGRESION'!C6</f>
        <v>0.9495424785058133</v>
      </c>
      <c r="G7" s="155"/>
      <c r="H7" s="20"/>
      <c r="I7" s="20"/>
      <c r="J7" s="20"/>
      <c r="K7" s="20"/>
    </row>
    <row r="8" spans="1:11" ht="15.75" x14ac:dyDescent="0.25">
      <c r="A8" s="20"/>
      <c r="B8" s="20"/>
      <c r="C8" s="20"/>
      <c r="D8" s="20"/>
      <c r="E8" s="20"/>
      <c r="F8" s="20"/>
      <c r="G8" s="20"/>
      <c r="H8" s="20"/>
      <c r="I8" s="20"/>
      <c r="J8" s="20"/>
      <c r="K8" s="20"/>
    </row>
    <row r="9" spans="1:11" ht="19.5" customHeight="1" x14ac:dyDescent="0.25">
      <c r="A9" s="20"/>
      <c r="B9" s="152" t="s">
        <v>57</v>
      </c>
      <c r="C9" s="152"/>
      <c r="D9" s="152"/>
      <c r="E9" s="152"/>
      <c r="F9" s="152"/>
      <c r="G9" s="152"/>
      <c r="H9" s="20"/>
      <c r="I9" s="20"/>
      <c r="J9" s="20"/>
      <c r="K9" s="20"/>
    </row>
    <row r="10" spans="1:11" s="4" customFormat="1" ht="19.5" customHeight="1" x14ac:dyDescent="0.25">
      <c r="A10" s="20"/>
      <c r="B10" s="80"/>
      <c r="C10" s="80"/>
      <c r="D10" s="80"/>
      <c r="E10" s="80"/>
      <c r="F10" s="80"/>
      <c r="G10" s="80"/>
      <c r="H10" s="20"/>
      <c r="I10" s="20"/>
      <c r="J10" s="20"/>
      <c r="K10" s="20"/>
    </row>
    <row r="11" spans="1:11" ht="16.5" thickBot="1" x14ac:dyDescent="0.3">
      <c r="A11" s="20"/>
      <c r="B11" s="20"/>
      <c r="C11" s="20"/>
      <c r="D11" s="20"/>
      <c r="E11" s="20"/>
      <c r="F11" s="20"/>
      <c r="G11" s="20"/>
      <c r="H11" s="20"/>
      <c r="I11" s="20"/>
      <c r="J11" s="20"/>
      <c r="K11" s="20"/>
    </row>
    <row r="12" spans="1:11" ht="26.25" customHeight="1" thickBot="1" x14ac:dyDescent="0.3">
      <c r="A12" s="20"/>
      <c r="B12" s="123" t="s">
        <v>58</v>
      </c>
      <c r="C12" s="124"/>
      <c r="D12" s="124"/>
      <c r="E12" s="124"/>
      <c r="F12" s="124"/>
      <c r="G12" s="125"/>
      <c r="H12" s="20"/>
      <c r="I12" s="20"/>
      <c r="J12" s="20"/>
      <c r="K12" s="20"/>
    </row>
    <row r="13" spans="1:11" ht="15.75" x14ac:dyDescent="0.25">
      <c r="A13" s="20"/>
      <c r="B13" s="20"/>
      <c r="C13" s="20"/>
      <c r="D13" s="20"/>
      <c r="E13" s="20"/>
      <c r="F13" s="20"/>
      <c r="G13" s="20"/>
      <c r="H13" s="20"/>
      <c r="I13" s="20"/>
      <c r="J13" s="20"/>
      <c r="K13" s="20"/>
    </row>
    <row r="14" spans="1:11" ht="15.75" x14ac:dyDescent="0.25">
      <c r="A14" s="20"/>
      <c r="B14" s="20"/>
      <c r="C14" s="20"/>
      <c r="D14" s="20"/>
      <c r="E14" s="20"/>
      <c r="F14" s="20"/>
      <c r="G14" s="20"/>
      <c r="H14" s="20"/>
      <c r="I14" s="20"/>
      <c r="J14" s="20"/>
      <c r="K14" s="20"/>
    </row>
    <row r="15" spans="1:11" ht="18.75" customHeight="1" x14ac:dyDescent="0.25">
      <c r="A15" s="20"/>
      <c r="B15" s="146" t="s">
        <v>87</v>
      </c>
      <c r="C15" s="147"/>
      <c r="D15" s="147"/>
      <c r="E15" s="78" t="s">
        <v>59</v>
      </c>
      <c r="F15" s="147" t="s">
        <v>60</v>
      </c>
      <c r="G15" s="150"/>
      <c r="H15" s="20"/>
      <c r="I15" s="20"/>
      <c r="J15" s="20"/>
      <c r="K15" s="20"/>
    </row>
    <row r="16" spans="1:11" ht="19.5" customHeight="1" x14ac:dyDescent="0.25">
      <c r="A16" s="20"/>
      <c r="B16" s="148" t="s">
        <v>88</v>
      </c>
      <c r="C16" s="149"/>
      <c r="D16" s="149"/>
      <c r="E16" s="79" t="s">
        <v>61</v>
      </c>
      <c r="F16" s="149" t="s">
        <v>62</v>
      </c>
      <c r="G16" s="151"/>
      <c r="H16" s="20"/>
      <c r="I16" s="20"/>
      <c r="J16" s="20"/>
      <c r="K16" s="20"/>
    </row>
    <row r="17" spans="1:11" ht="15.75" x14ac:dyDescent="0.25">
      <c r="A17" s="20"/>
      <c r="B17" s="20"/>
      <c r="C17" s="20"/>
      <c r="D17" s="20"/>
      <c r="E17" s="20"/>
      <c r="F17" s="20"/>
      <c r="G17" s="20"/>
      <c r="H17" s="20"/>
      <c r="I17" s="20"/>
      <c r="J17" s="20"/>
      <c r="K17" s="20"/>
    </row>
    <row r="18" spans="1:11" ht="15.75" x14ac:dyDescent="0.25">
      <c r="A18" s="20"/>
      <c r="B18" s="20"/>
      <c r="C18" s="20"/>
      <c r="D18" s="20"/>
      <c r="E18" s="20"/>
      <c r="F18" s="20"/>
      <c r="G18" s="20"/>
      <c r="H18" s="20"/>
      <c r="I18" s="20"/>
      <c r="J18" s="20"/>
      <c r="K18" s="20"/>
    </row>
    <row r="19" spans="1:11" ht="18" x14ac:dyDescent="0.25">
      <c r="A19" s="20"/>
      <c r="B19" s="14" t="s">
        <v>64</v>
      </c>
      <c r="C19" s="15" t="s">
        <v>92</v>
      </c>
      <c r="D19" s="14" t="s">
        <v>17</v>
      </c>
      <c r="E19" s="20"/>
      <c r="F19" s="20"/>
      <c r="G19" s="20"/>
      <c r="H19" s="20"/>
      <c r="I19" s="20"/>
      <c r="J19" s="20"/>
      <c r="K19" s="20"/>
    </row>
    <row r="20" spans="1:11" ht="18" x14ac:dyDescent="0.25">
      <c r="A20" s="20"/>
      <c r="B20" s="21" t="s">
        <v>65</v>
      </c>
      <c r="C20" s="15" t="s">
        <v>92</v>
      </c>
      <c r="D20" s="21">
        <f>+'2.2.REGRESION'!F13</f>
        <v>639.83412805793967</v>
      </c>
      <c r="E20" s="20"/>
      <c r="F20" s="20"/>
      <c r="G20" s="20"/>
      <c r="H20" s="20"/>
      <c r="I20" s="20"/>
      <c r="J20" s="20"/>
      <c r="K20" s="20"/>
    </row>
    <row r="21" spans="1:11" ht="18" x14ac:dyDescent="0.25">
      <c r="A21" s="20"/>
      <c r="B21" s="14">
        <f>'2.2.REGRESION'!C6*'2.2.REGRESION'!C9</f>
        <v>34.183529226209281</v>
      </c>
      <c r="C21" s="15" t="s">
        <v>92</v>
      </c>
      <c r="D21" s="14">
        <f>+D20</f>
        <v>639.83412805793967</v>
      </c>
      <c r="E21" s="20"/>
      <c r="F21" s="20"/>
      <c r="G21" s="20"/>
      <c r="H21" s="20"/>
      <c r="I21" s="20"/>
      <c r="J21" s="20"/>
      <c r="K21" s="20"/>
    </row>
    <row r="22" spans="1:11" ht="15.75" x14ac:dyDescent="0.25">
      <c r="A22" s="20"/>
      <c r="B22" s="20"/>
      <c r="C22" s="20"/>
      <c r="D22" s="20"/>
      <c r="E22" s="20"/>
      <c r="F22" s="20"/>
      <c r="G22" s="20"/>
      <c r="H22" s="20"/>
      <c r="I22" s="20"/>
      <c r="J22" s="20"/>
      <c r="K22" s="20"/>
    </row>
    <row r="23" spans="1:11" ht="16.5" thickBot="1" x14ac:dyDescent="0.3">
      <c r="A23" s="20"/>
      <c r="B23" s="20"/>
      <c r="C23" s="20"/>
      <c r="D23" s="20"/>
      <c r="E23" s="20"/>
      <c r="F23" s="20"/>
      <c r="G23" s="20"/>
      <c r="H23" s="20"/>
      <c r="I23" s="20"/>
      <c r="J23" s="20"/>
      <c r="K23" s="20"/>
    </row>
    <row r="24" spans="1:11" ht="33" customHeight="1" thickBot="1" x14ac:dyDescent="0.3">
      <c r="A24" s="20"/>
      <c r="B24" s="58" t="s">
        <v>63</v>
      </c>
      <c r="C24" s="142" t="s">
        <v>90</v>
      </c>
      <c r="D24" s="142"/>
      <c r="E24" s="142" t="s">
        <v>91</v>
      </c>
      <c r="F24" s="142"/>
      <c r="G24" s="59" t="s">
        <v>89</v>
      </c>
      <c r="H24" s="20"/>
      <c r="I24" s="20"/>
      <c r="J24" s="20"/>
      <c r="K24" s="20"/>
    </row>
    <row r="25" spans="1:11" ht="15.75" x14ac:dyDescent="0.25">
      <c r="A25" s="20"/>
      <c r="B25" s="20"/>
      <c r="C25" s="20"/>
      <c r="D25" s="20"/>
      <c r="E25" s="20"/>
      <c r="F25" s="20"/>
      <c r="G25" s="20"/>
      <c r="H25" s="20"/>
      <c r="I25" s="20"/>
      <c r="J25" s="20"/>
      <c r="K25" s="20"/>
    </row>
    <row r="26" spans="1:11" s="4" customFormat="1" ht="15.75" x14ac:dyDescent="0.25">
      <c r="A26" s="20"/>
      <c r="B26" s="20"/>
      <c r="C26" s="20"/>
      <c r="D26" s="20"/>
      <c r="E26" s="20"/>
      <c r="F26" s="20"/>
      <c r="G26" s="20"/>
      <c r="H26" s="20"/>
      <c r="I26" s="20"/>
      <c r="J26" s="20"/>
      <c r="K26" s="20"/>
    </row>
    <row r="27" spans="1:11" ht="16.5" thickBot="1" x14ac:dyDescent="0.3">
      <c r="A27" s="20"/>
      <c r="B27" s="20"/>
      <c r="C27" s="20"/>
      <c r="D27" s="20"/>
      <c r="E27" s="20"/>
      <c r="F27" s="20"/>
      <c r="G27" s="20"/>
      <c r="H27" s="20"/>
      <c r="I27" s="20"/>
      <c r="J27" s="20"/>
      <c r="K27" s="20"/>
    </row>
    <row r="28" spans="1:11" ht="21" thickBot="1" x14ac:dyDescent="0.35">
      <c r="A28" s="20"/>
      <c r="B28" s="143" t="s">
        <v>73</v>
      </c>
      <c r="C28" s="144"/>
      <c r="D28" s="144"/>
      <c r="E28" s="144"/>
      <c r="F28" s="144"/>
      <c r="G28" s="145"/>
      <c r="H28" s="20"/>
      <c r="I28" s="20"/>
      <c r="J28" s="20"/>
      <c r="K28" s="20"/>
    </row>
    <row r="29" spans="1:11" s="4" customFormat="1" ht="15.75" x14ac:dyDescent="0.25">
      <c r="A29" s="20"/>
      <c r="B29" s="20"/>
      <c r="C29" s="20"/>
      <c r="D29" s="20"/>
      <c r="E29" s="20"/>
      <c r="F29" s="20"/>
      <c r="G29" s="20"/>
      <c r="H29" s="20"/>
      <c r="I29" s="20"/>
      <c r="J29" s="20"/>
      <c r="K29" s="20"/>
    </row>
    <row r="30" spans="1:11" s="4" customFormat="1" ht="15.75" x14ac:dyDescent="0.25">
      <c r="A30" s="20"/>
      <c r="B30" s="20"/>
      <c r="C30" s="20"/>
      <c r="D30" s="20"/>
      <c r="E30" s="20"/>
      <c r="F30" s="20"/>
      <c r="G30" s="20"/>
      <c r="H30" s="20"/>
      <c r="I30" s="20"/>
      <c r="J30" s="20"/>
      <c r="K30" s="20"/>
    </row>
    <row r="31" spans="1:11" s="4" customFormat="1" ht="15.75" x14ac:dyDescent="0.25">
      <c r="A31" s="20"/>
      <c r="B31" s="20"/>
      <c r="C31" s="20"/>
      <c r="D31" s="20"/>
      <c r="E31" s="20"/>
      <c r="F31" s="20"/>
      <c r="G31" s="20"/>
      <c r="H31" s="20"/>
      <c r="I31" s="20"/>
      <c r="J31" s="20"/>
      <c r="K31" s="20"/>
    </row>
    <row r="32" spans="1:11" s="4" customFormat="1" ht="15.75" x14ac:dyDescent="0.25">
      <c r="A32" s="20"/>
      <c r="B32" s="20"/>
      <c r="C32" s="20"/>
      <c r="D32" s="20"/>
      <c r="E32" s="20"/>
      <c r="F32" s="20"/>
      <c r="G32" s="20"/>
      <c r="H32" s="20"/>
      <c r="I32" s="20"/>
      <c r="J32" s="20"/>
      <c r="K32" s="20"/>
    </row>
    <row r="33" spans="1:11" s="4" customFormat="1" ht="15.75" x14ac:dyDescent="0.25">
      <c r="A33" s="20"/>
      <c r="B33" s="20"/>
      <c r="C33" s="20"/>
      <c r="D33" s="20"/>
      <c r="E33" s="20"/>
      <c r="F33" s="20"/>
      <c r="G33" s="20"/>
      <c r="H33" s="20"/>
      <c r="I33" s="20"/>
      <c r="J33" s="20"/>
      <c r="K33" s="20"/>
    </row>
    <row r="34" spans="1:11" s="4" customFormat="1" ht="15.75" x14ac:dyDescent="0.25">
      <c r="A34" s="20"/>
      <c r="B34" s="20"/>
      <c r="C34" s="20"/>
      <c r="D34" s="20"/>
      <c r="E34" s="20"/>
      <c r="F34" s="20"/>
      <c r="G34" s="20"/>
      <c r="H34" s="20"/>
      <c r="I34" s="20"/>
      <c r="J34" s="20"/>
      <c r="K34" s="20"/>
    </row>
    <row r="35" spans="1:11" s="4" customFormat="1" ht="15.75" x14ac:dyDescent="0.25">
      <c r="A35" s="20"/>
      <c r="B35" s="20"/>
      <c r="C35" s="20"/>
      <c r="D35" s="20"/>
      <c r="E35" s="20"/>
      <c r="F35" s="20"/>
      <c r="G35" s="20"/>
      <c r="H35" s="20"/>
      <c r="I35" s="20"/>
      <c r="J35" s="20"/>
      <c r="K35" s="20"/>
    </row>
    <row r="36" spans="1:11" s="4" customFormat="1" ht="15.75" x14ac:dyDescent="0.25">
      <c r="A36" s="20"/>
      <c r="B36" s="20"/>
      <c r="C36" s="20"/>
      <c r="D36" s="20"/>
      <c r="E36" s="20"/>
      <c r="F36" s="20"/>
      <c r="G36" s="20"/>
      <c r="H36" s="20"/>
      <c r="I36" s="20"/>
      <c r="J36" s="20"/>
      <c r="K36" s="20"/>
    </row>
    <row r="37" spans="1:11" s="4" customFormat="1" ht="15.75" x14ac:dyDescent="0.25">
      <c r="A37" s="20"/>
      <c r="B37" s="20"/>
      <c r="C37" s="20"/>
      <c r="D37" s="20"/>
      <c r="E37" s="20"/>
      <c r="F37" s="20"/>
      <c r="G37" s="20"/>
      <c r="H37" s="20"/>
      <c r="I37" s="20"/>
      <c r="J37" s="20"/>
      <c r="K37" s="20"/>
    </row>
    <row r="38" spans="1:11" s="4" customFormat="1" ht="15.75" x14ac:dyDescent="0.25">
      <c r="A38" s="20"/>
      <c r="B38" s="20"/>
      <c r="C38" s="20"/>
      <c r="D38" s="20"/>
      <c r="E38" s="20"/>
      <c r="F38" s="20"/>
      <c r="G38" s="20"/>
      <c r="H38" s="20"/>
      <c r="I38" s="20"/>
      <c r="J38" s="20"/>
      <c r="K38" s="20"/>
    </row>
    <row r="39" spans="1:11" s="4" customFormat="1" ht="15.75" x14ac:dyDescent="0.25">
      <c r="A39" s="20"/>
      <c r="B39" s="20"/>
      <c r="C39" s="20"/>
      <c r="D39" s="20"/>
      <c r="E39" s="20"/>
      <c r="F39" s="20"/>
      <c r="G39" s="20"/>
      <c r="H39" s="20"/>
      <c r="I39" s="20"/>
      <c r="J39" s="20"/>
      <c r="K39" s="20"/>
    </row>
    <row r="40" spans="1:11" s="4" customFormat="1" ht="15.75" x14ac:dyDescent="0.25">
      <c r="A40" s="20"/>
      <c r="B40" s="20"/>
      <c r="C40" s="20"/>
      <c r="D40" s="20"/>
      <c r="E40" s="20"/>
      <c r="F40" s="20"/>
      <c r="G40" s="20"/>
      <c r="H40" s="20"/>
      <c r="I40" s="20"/>
      <c r="J40" s="20"/>
      <c r="K40" s="20"/>
    </row>
    <row r="41" spans="1:11" s="4" customFormat="1" ht="15.75" x14ac:dyDescent="0.25">
      <c r="A41" s="20"/>
      <c r="B41" s="20"/>
      <c r="C41" s="20"/>
      <c r="D41" s="20"/>
      <c r="E41" s="20"/>
      <c r="F41" s="20"/>
      <c r="G41" s="20"/>
      <c r="H41" s="20"/>
      <c r="I41" s="20"/>
      <c r="J41" s="20"/>
      <c r="K41" s="20"/>
    </row>
    <row r="42" spans="1:11" s="4" customFormat="1" ht="15.75" x14ac:dyDescent="0.25">
      <c r="A42" s="20"/>
      <c r="B42" s="20"/>
      <c r="C42" s="20"/>
      <c r="D42" s="20"/>
      <c r="E42" s="20"/>
      <c r="F42" s="20"/>
      <c r="G42" s="20"/>
      <c r="H42" s="20"/>
      <c r="I42" s="20"/>
      <c r="J42" s="20"/>
      <c r="K42" s="20"/>
    </row>
    <row r="43" spans="1:11" s="4" customFormat="1" ht="15.75" x14ac:dyDescent="0.25">
      <c r="A43" s="20"/>
      <c r="B43" s="20"/>
      <c r="C43" s="20"/>
      <c r="D43" s="20"/>
      <c r="E43" s="20"/>
      <c r="F43" s="20"/>
      <c r="G43" s="20"/>
      <c r="H43" s="20"/>
      <c r="I43" s="20"/>
      <c r="J43" s="20"/>
      <c r="K43" s="20"/>
    </row>
    <row r="44" spans="1:11" s="4" customFormat="1" ht="15.75" x14ac:dyDescent="0.25">
      <c r="A44" s="20"/>
      <c r="B44" s="20"/>
      <c r="C44" s="20"/>
      <c r="D44" s="20"/>
      <c r="E44" s="20"/>
      <c r="F44" s="20"/>
      <c r="G44" s="20"/>
      <c r="H44" s="20"/>
      <c r="I44" s="20"/>
      <c r="J44" s="20"/>
      <c r="K44" s="20"/>
    </row>
    <row r="45" spans="1:11" s="4" customFormat="1" ht="15.75" x14ac:dyDescent="0.25">
      <c r="A45" s="20"/>
      <c r="B45" s="20"/>
      <c r="C45" s="20"/>
      <c r="D45" s="20"/>
      <c r="E45" s="20"/>
      <c r="F45" s="20"/>
      <c r="G45" s="20"/>
      <c r="H45" s="20"/>
      <c r="I45" s="20"/>
      <c r="J45" s="20"/>
      <c r="K45" s="20"/>
    </row>
    <row r="46" spans="1:11" s="4" customFormat="1" ht="15.75" x14ac:dyDescent="0.25">
      <c r="A46" s="20"/>
      <c r="B46" s="20"/>
      <c r="C46" s="20"/>
      <c r="D46" s="20"/>
      <c r="E46" s="20"/>
      <c r="F46" s="20"/>
      <c r="G46" s="20"/>
      <c r="H46" s="20"/>
      <c r="I46" s="20"/>
      <c r="J46" s="20"/>
      <c r="K46" s="20"/>
    </row>
    <row r="47" spans="1:11" s="4" customFormat="1" ht="15.75" x14ac:dyDescent="0.25">
      <c r="A47" s="20"/>
      <c r="B47" s="20"/>
      <c r="C47" s="20"/>
      <c r="D47" s="20"/>
      <c r="E47" s="20"/>
      <c r="F47" s="20"/>
      <c r="G47" s="20"/>
      <c r="H47" s="20"/>
      <c r="I47" s="20"/>
      <c r="J47" s="20"/>
      <c r="K47" s="20"/>
    </row>
    <row r="48" spans="1:11" s="4" customFormat="1" ht="15.75" x14ac:dyDescent="0.25">
      <c r="A48" s="20"/>
      <c r="B48" s="20"/>
      <c r="C48" s="20"/>
      <c r="D48" s="20"/>
      <c r="E48" s="20"/>
      <c r="F48" s="20"/>
      <c r="G48" s="20"/>
      <c r="H48" s="20"/>
      <c r="I48" s="20"/>
      <c r="J48" s="20"/>
      <c r="K48" s="20"/>
    </row>
    <row r="49" spans="1:11" s="4" customFormat="1" ht="15.75" x14ac:dyDescent="0.25">
      <c r="A49" s="20"/>
      <c r="B49" s="20"/>
      <c r="C49" s="20"/>
      <c r="D49" s="20"/>
      <c r="E49" s="20"/>
      <c r="F49" s="20"/>
      <c r="G49" s="20"/>
      <c r="H49" s="20"/>
      <c r="I49" s="20"/>
      <c r="J49" s="20"/>
      <c r="K49" s="20"/>
    </row>
    <row r="50" spans="1:11" s="4" customFormat="1" ht="15.75" x14ac:dyDescent="0.25">
      <c r="A50" s="20"/>
      <c r="B50" s="20"/>
      <c r="C50" s="20"/>
      <c r="D50" s="20"/>
      <c r="E50" s="20"/>
      <c r="F50" s="20"/>
      <c r="G50" s="20"/>
      <c r="H50" s="20"/>
      <c r="I50" s="20"/>
      <c r="J50" s="20"/>
      <c r="K50" s="20"/>
    </row>
    <row r="51" spans="1:11" s="4" customFormat="1" ht="15.75" x14ac:dyDescent="0.25">
      <c r="A51" s="20"/>
      <c r="B51" s="20"/>
      <c r="C51" s="20"/>
      <c r="D51" s="20"/>
      <c r="E51" s="20"/>
      <c r="F51" s="20"/>
      <c r="G51" s="20"/>
      <c r="H51" s="20"/>
      <c r="I51" s="20"/>
      <c r="J51" s="20"/>
      <c r="K51" s="20"/>
    </row>
    <row r="52" spans="1:11" s="4" customFormat="1" ht="15.75" x14ac:dyDescent="0.25">
      <c r="A52" s="20"/>
      <c r="B52" s="20"/>
      <c r="C52" s="20"/>
      <c r="D52" s="20"/>
      <c r="E52" s="20"/>
      <c r="F52" s="20"/>
      <c r="G52" s="20"/>
      <c r="H52" s="20"/>
      <c r="I52" s="20"/>
      <c r="J52" s="20"/>
      <c r="K52" s="20"/>
    </row>
    <row r="53" spans="1:11" s="4" customFormat="1" ht="15.75" x14ac:dyDescent="0.25">
      <c r="A53" s="20"/>
      <c r="B53" s="20"/>
      <c r="C53" s="20"/>
      <c r="D53" s="20"/>
      <c r="E53" s="20"/>
      <c r="F53" s="20"/>
      <c r="G53" s="20"/>
      <c r="H53" s="20"/>
      <c r="I53" s="20"/>
      <c r="J53" s="20"/>
      <c r="K53" s="20"/>
    </row>
    <row r="54" spans="1:11" s="4" customFormat="1" ht="15.75" x14ac:dyDescent="0.25">
      <c r="A54" s="20"/>
      <c r="B54" s="20"/>
      <c r="C54" s="20"/>
      <c r="D54" s="20"/>
      <c r="E54" s="20"/>
      <c r="F54" s="20"/>
      <c r="G54" s="20"/>
      <c r="H54" s="20"/>
      <c r="I54" s="20"/>
      <c r="J54" s="20"/>
      <c r="K54" s="20"/>
    </row>
    <row r="55" spans="1:11" s="4" customFormat="1" ht="15.75" x14ac:dyDescent="0.25">
      <c r="A55" s="20"/>
      <c r="B55" s="20"/>
      <c r="C55" s="20"/>
      <c r="D55" s="20"/>
      <c r="E55" s="20"/>
      <c r="F55" s="20"/>
      <c r="G55" s="20"/>
      <c r="H55" s="20"/>
      <c r="I55" s="20"/>
      <c r="J55" s="20"/>
      <c r="K55" s="20"/>
    </row>
    <row r="56" spans="1:11" s="4" customFormat="1" ht="15.75" x14ac:dyDescent="0.25">
      <c r="A56" s="20"/>
      <c r="B56" s="20"/>
      <c r="C56" s="20"/>
      <c r="D56" s="20"/>
      <c r="E56" s="20"/>
      <c r="F56" s="20"/>
      <c r="G56" s="20"/>
      <c r="H56" s="20"/>
      <c r="I56" s="20"/>
      <c r="J56" s="20"/>
      <c r="K56" s="20"/>
    </row>
    <row r="57" spans="1:11" s="4" customFormat="1" ht="15.75" x14ac:dyDescent="0.25">
      <c r="A57" s="20"/>
      <c r="B57" s="20"/>
      <c r="C57" s="20"/>
      <c r="D57" s="20"/>
      <c r="E57" s="20"/>
      <c r="F57" s="20"/>
      <c r="G57" s="20"/>
      <c r="H57" s="20"/>
      <c r="I57" s="20"/>
      <c r="J57" s="20"/>
      <c r="K57" s="20"/>
    </row>
    <row r="58" spans="1:11" s="4" customFormat="1" ht="15.75" x14ac:dyDescent="0.25">
      <c r="A58" s="20"/>
      <c r="B58" s="20"/>
      <c r="C58" s="20"/>
      <c r="D58" s="20"/>
      <c r="E58" s="20"/>
      <c r="F58" s="20"/>
      <c r="G58" s="20"/>
      <c r="H58" s="20"/>
      <c r="I58" s="20"/>
      <c r="J58" s="20"/>
      <c r="K58" s="20"/>
    </row>
    <row r="59" spans="1:11" ht="27.75" customHeight="1" x14ac:dyDescent="0.25">
      <c r="A59" s="20"/>
      <c r="B59" s="159" t="s">
        <v>74</v>
      </c>
      <c r="C59" s="160"/>
      <c r="D59" s="160"/>
      <c r="E59" s="160"/>
      <c r="F59" s="160"/>
      <c r="G59" s="161"/>
      <c r="H59" s="20"/>
      <c r="I59" s="20"/>
      <c r="J59" s="20"/>
      <c r="K59" s="20"/>
    </row>
    <row r="60" spans="1:11" ht="45.75" customHeight="1" x14ac:dyDescent="0.25">
      <c r="A60" s="20"/>
      <c r="B60" s="156" t="s">
        <v>75</v>
      </c>
      <c r="C60" s="157"/>
      <c r="D60" s="157"/>
      <c r="E60" s="157"/>
      <c r="F60" s="157"/>
      <c r="G60" s="158"/>
      <c r="H60" s="20"/>
      <c r="I60" s="20"/>
      <c r="J60" s="20"/>
      <c r="K60" s="20"/>
    </row>
    <row r="61" spans="1:11" ht="15.75" x14ac:dyDescent="0.25">
      <c r="A61" s="20"/>
      <c r="B61" s="20"/>
      <c r="C61" s="20"/>
      <c r="D61" s="20"/>
      <c r="E61" s="20"/>
      <c r="F61" s="20"/>
      <c r="G61" s="20"/>
      <c r="H61" s="20"/>
      <c r="I61" s="20"/>
      <c r="J61" s="20"/>
      <c r="K61" s="20"/>
    </row>
    <row r="62" spans="1:11" s="4" customFormat="1" ht="15.75" x14ac:dyDescent="0.25">
      <c r="A62" s="20"/>
      <c r="B62" s="20"/>
      <c r="C62" s="20"/>
      <c r="D62" s="20"/>
      <c r="E62" s="20"/>
      <c r="F62" s="20"/>
      <c r="G62" s="20"/>
      <c r="H62" s="20"/>
      <c r="I62" s="20"/>
      <c r="J62" s="20"/>
      <c r="K62" s="20"/>
    </row>
    <row r="63" spans="1:11" ht="16.5" thickBot="1" x14ac:dyDescent="0.3">
      <c r="A63" s="20"/>
      <c r="B63" s="20"/>
      <c r="C63" s="20"/>
      <c r="D63" s="20"/>
      <c r="E63" s="20"/>
      <c r="F63" s="20"/>
      <c r="G63" s="20"/>
      <c r="H63" s="20"/>
      <c r="I63" s="20"/>
      <c r="J63" s="20"/>
      <c r="K63" s="20"/>
    </row>
    <row r="64" spans="1:11" ht="24.75" customHeight="1" thickBot="1" x14ac:dyDescent="0.3">
      <c r="A64" s="20"/>
      <c r="B64" s="162" t="s">
        <v>70</v>
      </c>
      <c r="C64" s="163"/>
      <c r="D64" s="163"/>
      <c r="E64" s="163"/>
      <c r="F64" s="163"/>
      <c r="G64" s="164"/>
      <c r="H64" s="20"/>
      <c r="I64" s="20"/>
      <c r="J64" s="20"/>
      <c r="K64" s="20"/>
    </row>
    <row r="65" spans="1:11" ht="15.75" x14ac:dyDescent="0.25">
      <c r="A65" s="20"/>
      <c r="B65" s="20"/>
      <c r="C65" s="20"/>
      <c r="D65" s="20"/>
      <c r="E65" s="20"/>
      <c r="F65" s="20"/>
      <c r="G65" s="20"/>
      <c r="H65" s="20"/>
      <c r="I65" s="20"/>
      <c r="J65" s="20"/>
      <c r="K65" s="20"/>
    </row>
    <row r="66" spans="1:11" ht="15.75" x14ac:dyDescent="0.25">
      <c r="A66" s="20"/>
      <c r="B66" s="20"/>
      <c r="C66" s="20"/>
      <c r="D66" s="20"/>
      <c r="E66" s="20"/>
      <c r="F66" s="20"/>
      <c r="G66" s="20"/>
      <c r="H66" s="20"/>
      <c r="I66" s="20"/>
      <c r="J66" s="20"/>
      <c r="K66" s="20"/>
    </row>
    <row r="67" spans="1:11" ht="15.75" x14ac:dyDescent="0.25">
      <c r="A67" s="20"/>
      <c r="B67" s="20"/>
      <c r="C67" s="20"/>
      <c r="D67" s="20"/>
      <c r="E67" s="20"/>
      <c r="F67" s="20"/>
      <c r="G67" s="20"/>
      <c r="H67" s="20"/>
      <c r="I67" s="20"/>
      <c r="J67" s="20"/>
      <c r="K67" s="20"/>
    </row>
    <row r="68" spans="1:11" s="4" customFormat="1" ht="15.75" x14ac:dyDescent="0.25">
      <c r="A68" s="20"/>
      <c r="B68" s="20"/>
      <c r="C68" s="20"/>
      <c r="D68" s="20"/>
      <c r="E68" s="20"/>
      <c r="F68" s="20"/>
      <c r="G68" s="20"/>
      <c r="H68" s="20"/>
      <c r="I68" s="20"/>
      <c r="J68" s="20"/>
      <c r="K68" s="20"/>
    </row>
    <row r="69" spans="1:11" s="4" customFormat="1" ht="15.75" x14ac:dyDescent="0.25">
      <c r="A69" s="20"/>
      <c r="B69" s="20"/>
      <c r="C69" s="20"/>
      <c r="D69" s="20"/>
      <c r="E69" s="20"/>
      <c r="F69" s="20"/>
      <c r="G69" s="20"/>
      <c r="H69" s="20"/>
      <c r="I69" s="20"/>
      <c r="J69" s="20"/>
      <c r="K69" s="20"/>
    </row>
    <row r="70" spans="1:11" ht="16.5" thickBot="1" x14ac:dyDescent="0.3">
      <c r="A70" s="20"/>
      <c r="B70" s="20"/>
      <c r="C70" s="20"/>
      <c r="D70" s="20"/>
      <c r="E70" s="20"/>
      <c r="F70" s="20"/>
      <c r="G70" s="20"/>
      <c r="H70" s="20"/>
      <c r="I70" s="20"/>
      <c r="J70" s="20"/>
      <c r="K70" s="20"/>
    </row>
    <row r="71" spans="1:11" ht="31.5" customHeight="1" thickBot="1" x14ac:dyDescent="0.3">
      <c r="A71" s="20"/>
      <c r="B71" s="162" t="s">
        <v>86</v>
      </c>
      <c r="C71" s="163"/>
      <c r="D71" s="163"/>
      <c r="E71" s="163"/>
      <c r="F71" s="163"/>
      <c r="G71" s="164"/>
      <c r="H71" s="20"/>
      <c r="I71" s="20"/>
      <c r="J71" s="20"/>
      <c r="K71" s="20"/>
    </row>
    <row r="72" spans="1:11" s="4" customFormat="1" ht="16.5" thickBot="1" x14ac:dyDescent="0.3">
      <c r="A72" s="20"/>
      <c r="B72" s="56"/>
      <c r="C72" s="20"/>
      <c r="D72" s="20"/>
      <c r="E72" s="20"/>
      <c r="F72" s="20"/>
      <c r="G72" s="20"/>
      <c r="H72" s="20"/>
      <c r="I72" s="20"/>
      <c r="J72" s="20"/>
      <c r="K72" s="20"/>
    </row>
    <row r="73" spans="1:11" ht="16.5" thickBot="1" x14ac:dyDescent="0.3">
      <c r="A73" s="20"/>
      <c r="B73" s="82" t="s">
        <v>71</v>
      </c>
      <c r="C73" s="83">
        <f>_xlfn.T.INV(0.95,1)</f>
        <v>6.3137515146750376</v>
      </c>
      <c r="D73" s="165" t="s">
        <v>72</v>
      </c>
      <c r="E73" s="166"/>
      <c r="F73" s="166"/>
      <c r="G73" s="166"/>
      <c r="H73" s="81"/>
      <c r="I73" s="20"/>
      <c r="J73" s="20"/>
      <c r="K73" s="20"/>
    </row>
    <row r="74" spans="1:11" ht="15.75" x14ac:dyDescent="0.25">
      <c r="A74" s="20"/>
      <c r="B74" s="20"/>
      <c r="C74" s="20"/>
      <c r="D74" s="20"/>
      <c r="E74" s="20"/>
      <c r="F74" s="20"/>
      <c r="G74" s="20"/>
      <c r="H74" s="20"/>
      <c r="I74" s="20"/>
      <c r="J74" s="20"/>
      <c r="K74" s="20"/>
    </row>
    <row r="75" spans="1:11" ht="15.75" x14ac:dyDescent="0.25">
      <c r="A75" s="20"/>
      <c r="B75" s="20"/>
      <c r="C75" s="20"/>
      <c r="D75" s="20"/>
      <c r="E75" s="20"/>
      <c r="F75" s="20"/>
      <c r="G75" s="20"/>
      <c r="H75" s="20"/>
      <c r="I75" s="20"/>
      <c r="J75" s="20"/>
      <c r="K75" s="20"/>
    </row>
    <row r="76" spans="1:11" ht="15.75" x14ac:dyDescent="0.25">
      <c r="A76" s="20"/>
      <c r="B76" s="20"/>
      <c r="C76" s="20"/>
      <c r="D76" s="20"/>
      <c r="E76" s="20"/>
      <c r="F76" s="20"/>
      <c r="G76" s="20"/>
      <c r="H76" s="20"/>
      <c r="I76" s="20"/>
      <c r="J76" s="20"/>
      <c r="K76" s="20"/>
    </row>
    <row r="77" spans="1:11" ht="15.75" x14ac:dyDescent="0.25">
      <c r="A77" s="20"/>
      <c r="B77" s="20"/>
      <c r="C77" s="20"/>
      <c r="D77" s="20"/>
      <c r="E77" s="20"/>
      <c r="F77" s="20"/>
      <c r="G77" s="20"/>
      <c r="H77" s="20"/>
      <c r="I77" s="20"/>
      <c r="J77" s="20"/>
      <c r="K77" s="20"/>
    </row>
    <row r="78" spans="1:11" ht="15.75" x14ac:dyDescent="0.25">
      <c r="A78" s="20"/>
      <c r="B78" s="20"/>
      <c r="C78" s="20"/>
      <c r="D78" s="20"/>
      <c r="E78" s="20"/>
      <c r="F78" s="20"/>
      <c r="G78" s="20"/>
      <c r="H78" s="20"/>
      <c r="I78" s="20"/>
      <c r="J78" s="20"/>
      <c r="K78" s="20"/>
    </row>
  </sheetData>
  <mergeCells count="18">
    <mergeCell ref="B60:G60"/>
    <mergeCell ref="B59:G59"/>
    <mergeCell ref="B64:G64"/>
    <mergeCell ref="B71:G71"/>
    <mergeCell ref="D73:G73"/>
    <mergeCell ref="B2:G2"/>
    <mergeCell ref="B5:G5"/>
    <mergeCell ref="B9:G9"/>
    <mergeCell ref="B7:E7"/>
    <mergeCell ref="F7:G7"/>
    <mergeCell ref="B12:G12"/>
    <mergeCell ref="C24:D24"/>
    <mergeCell ref="E24:F24"/>
    <mergeCell ref="B28:G28"/>
    <mergeCell ref="B15:D15"/>
    <mergeCell ref="B16:D16"/>
    <mergeCell ref="F15:G15"/>
    <mergeCell ref="F16:G16"/>
  </mergeCells>
  <pageMargins left="0.7" right="0.7" top="0.75" bottom="0.75" header="0.3" footer="0.3"/>
  <drawing r:id="rId1"/>
  <picture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2"/>
  <sheetViews>
    <sheetView showGridLines="0" tabSelected="1" zoomScale="90" zoomScaleNormal="90" workbookViewId="0"/>
  </sheetViews>
  <sheetFormatPr baseColWidth="10" defaultRowHeight="15" x14ac:dyDescent="0.25"/>
  <cols>
    <col min="1" max="1" width="32" customWidth="1"/>
    <col min="2" max="2" width="17.140625" customWidth="1"/>
    <col min="3" max="3" width="17.140625" bestFit="1" customWidth="1"/>
    <col min="4" max="4" width="21.28515625" customWidth="1"/>
    <col min="5" max="5" width="13.7109375" bestFit="1" customWidth="1"/>
    <col min="6" max="6" width="14.28515625" customWidth="1"/>
    <col min="7" max="7" width="13.5703125" customWidth="1"/>
    <col min="8" max="8" width="12.42578125" bestFit="1" customWidth="1"/>
    <col min="9" max="9" width="13.5703125" bestFit="1" customWidth="1"/>
  </cols>
  <sheetData>
    <row r="1" spans="1:10" s="4" customFormat="1" ht="15.75" thickBot="1" x14ac:dyDescent="0.3"/>
    <row r="2" spans="1:10" ht="18.75" thickBot="1" x14ac:dyDescent="0.3">
      <c r="A2" s="139" t="s">
        <v>2</v>
      </c>
      <c r="B2" s="140"/>
    </row>
    <row r="3" spans="1:10" ht="15.75" thickBot="1" x14ac:dyDescent="0.3"/>
    <row r="4" spans="1:10" x14ac:dyDescent="0.25">
      <c r="A4" s="84" t="s">
        <v>3</v>
      </c>
      <c r="B4" s="84"/>
      <c r="C4" s="10"/>
      <c r="D4" s="10"/>
      <c r="E4" s="10"/>
      <c r="F4" s="10"/>
      <c r="G4" s="10"/>
      <c r="H4" s="10"/>
      <c r="I4" s="10"/>
      <c r="J4" s="10"/>
    </row>
    <row r="5" spans="1:10" x14ac:dyDescent="0.25">
      <c r="A5" s="55" t="s">
        <v>4</v>
      </c>
      <c r="B5" s="55">
        <v>0.9744447026413624</v>
      </c>
      <c r="C5" s="10"/>
      <c r="D5" s="10"/>
      <c r="E5" s="10"/>
      <c r="F5" s="10"/>
      <c r="G5" s="10"/>
      <c r="H5" s="10"/>
      <c r="I5" s="10"/>
      <c r="J5" s="10"/>
    </row>
    <row r="6" spans="1:10" x14ac:dyDescent="0.25">
      <c r="A6" s="55" t="s">
        <v>5</v>
      </c>
      <c r="B6" s="55">
        <v>0.9495424785058133</v>
      </c>
      <c r="C6" s="10"/>
      <c r="D6" s="10"/>
      <c r="E6" s="10"/>
      <c r="F6" s="10"/>
      <c r="G6" s="10"/>
      <c r="H6" s="10"/>
      <c r="I6" s="10"/>
      <c r="J6" s="10"/>
    </row>
    <row r="7" spans="1:10" x14ac:dyDescent="0.25">
      <c r="A7" s="55" t="s">
        <v>6</v>
      </c>
      <c r="B7" s="55">
        <v>0.94805843375598442</v>
      </c>
      <c r="C7" s="10"/>
      <c r="D7" s="10"/>
      <c r="E7" s="10"/>
      <c r="F7" s="10"/>
      <c r="G7" s="10"/>
      <c r="H7" s="10"/>
      <c r="I7" s="10"/>
      <c r="J7" s="10"/>
    </row>
    <row r="8" spans="1:10" x14ac:dyDescent="0.25">
      <c r="A8" s="55" t="s">
        <v>7</v>
      </c>
      <c r="B8" s="55">
        <v>6206227115.167778</v>
      </c>
      <c r="C8" s="10"/>
      <c r="D8" s="10"/>
      <c r="E8" s="10"/>
      <c r="F8" s="10"/>
      <c r="G8" s="10"/>
      <c r="H8" s="10"/>
      <c r="I8" s="10"/>
      <c r="J8" s="10"/>
    </row>
    <row r="9" spans="1:10" ht="15.75" thickBot="1" x14ac:dyDescent="0.3">
      <c r="A9" s="85" t="s">
        <v>8</v>
      </c>
      <c r="B9" s="85">
        <v>36</v>
      </c>
      <c r="C9" s="10"/>
      <c r="D9" s="10"/>
      <c r="E9" s="10"/>
      <c r="F9" s="10"/>
      <c r="G9" s="10"/>
      <c r="H9" s="10"/>
      <c r="I9" s="10"/>
      <c r="J9" s="10"/>
    </row>
    <row r="10" spans="1:10" x14ac:dyDescent="0.25">
      <c r="A10" s="10"/>
      <c r="B10" s="10"/>
      <c r="C10" s="10"/>
      <c r="D10" s="10"/>
      <c r="E10" s="10"/>
      <c r="F10" s="10"/>
      <c r="G10" s="10"/>
      <c r="H10" s="10"/>
      <c r="I10" s="10"/>
      <c r="J10" s="10"/>
    </row>
    <row r="11" spans="1:10" ht="15.75" thickBot="1" x14ac:dyDescent="0.3">
      <c r="A11" s="10" t="s">
        <v>9</v>
      </c>
      <c r="B11" s="10"/>
      <c r="C11" s="10"/>
      <c r="D11" s="10"/>
      <c r="E11" s="10"/>
      <c r="F11" s="10"/>
      <c r="G11" s="10"/>
      <c r="H11" s="10"/>
      <c r="I11" s="10"/>
      <c r="J11" s="10"/>
    </row>
    <row r="12" spans="1:10" x14ac:dyDescent="0.25">
      <c r="A12" s="86"/>
      <c r="B12" s="86" t="s">
        <v>14</v>
      </c>
      <c r="C12" s="86" t="s">
        <v>15</v>
      </c>
      <c r="D12" s="86" t="s">
        <v>16</v>
      </c>
      <c r="E12" s="86" t="s">
        <v>17</v>
      </c>
      <c r="F12" s="86" t="s">
        <v>18</v>
      </c>
      <c r="G12" s="10"/>
      <c r="H12" s="10"/>
      <c r="I12" s="10"/>
      <c r="J12" s="10"/>
    </row>
    <row r="13" spans="1:10" x14ac:dyDescent="0.25">
      <c r="A13" s="55" t="s">
        <v>10</v>
      </c>
      <c r="B13" s="55">
        <v>1</v>
      </c>
      <c r="C13" s="55">
        <v>2.4644654271337488E+22</v>
      </c>
      <c r="D13" s="55">
        <v>2.4644654271337488E+22</v>
      </c>
      <c r="E13" s="55">
        <v>639.83412805793967</v>
      </c>
      <c r="F13" s="88">
        <v>1.2398016442074904E-23</v>
      </c>
      <c r="G13" s="10"/>
      <c r="H13" s="10"/>
      <c r="I13" s="10"/>
      <c r="J13" s="10"/>
    </row>
    <row r="14" spans="1:10" x14ac:dyDescent="0.25">
      <c r="A14" s="55" t="s">
        <v>11</v>
      </c>
      <c r="B14" s="55">
        <v>34</v>
      </c>
      <c r="C14" s="55">
        <v>1.309586670171488E+21</v>
      </c>
      <c r="D14" s="55">
        <v>3.8517255005043761E+19</v>
      </c>
      <c r="E14" s="55"/>
      <c r="F14" s="55"/>
      <c r="G14" s="10"/>
      <c r="H14" s="10"/>
      <c r="I14" s="10"/>
      <c r="J14" s="10"/>
    </row>
    <row r="15" spans="1:10" ht="15.75" thickBot="1" x14ac:dyDescent="0.3">
      <c r="A15" s="85" t="s">
        <v>12</v>
      </c>
      <c r="B15" s="85">
        <v>35</v>
      </c>
      <c r="C15" s="85">
        <v>2.5954240941508977E+22</v>
      </c>
      <c r="D15" s="85"/>
      <c r="E15" s="85"/>
      <c r="F15" s="85"/>
      <c r="G15" s="10"/>
      <c r="H15" s="10"/>
      <c r="I15" s="10"/>
      <c r="J15" s="10"/>
    </row>
    <row r="16" spans="1:10" ht="15.75" thickBot="1" x14ac:dyDescent="0.3">
      <c r="A16" s="10"/>
      <c r="B16" s="10"/>
      <c r="C16" s="10"/>
      <c r="D16" s="10"/>
      <c r="E16" s="10"/>
      <c r="F16" s="10"/>
      <c r="G16" s="10"/>
      <c r="H16" s="10"/>
      <c r="I16" s="10"/>
      <c r="J16" s="10"/>
    </row>
    <row r="17" spans="1:10" x14ac:dyDescent="0.25">
      <c r="A17" s="86"/>
      <c r="B17" s="86" t="s">
        <v>19</v>
      </c>
      <c r="C17" s="86" t="s">
        <v>7</v>
      </c>
      <c r="D17" s="86" t="s">
        <v>20</v>
      </c>
      <c r="E17" s="86" t="s">
        <v>21</v>
      </c>
      <c r="F17" s="86" t="s">
        <v>22</v>
      </c>
      <c r="G17" s="86" t="s">
        <v>23</v>
      </c>
      <c r="H17" s="86" t="s">
        <v>24</v>
      </c>
      <c r="I17" s="86" t="s">
        <v>25</v>
      </c>
      <c r="J17" s="10"/>
    </row>
    <row r="18" spans="1:10" x14ac:dyDescent="0.25">
      <c r="A18" s="55" t="s">
        <v>13</v>
      </c>
      <c r="B18" s="55">
        <v>8086950225.9794197</v>
      </c>
      <c r="C18" s="55">
        <v>1534084160.9206398</v>
      </c>
      <c r="D18" s="55">
        <v>5.271516669024372</v>
      </c>
      <c r="E18" s="50">
        <v>7.6288841777896672E-6</v>
      </c>
      <c r="F18" s="55">
        <v>4969316113.1171694</v>
      </c>
      <c r="G18" s="55">
        <v>11204584338.841671</v>
      </c>
      <c r="H18" s="55">
        <v>4969316113.1171694</v>
      </c>
      <c r="I18" s="55">
        <v>11204584338.841671</v>
      </c>
      <c r="J18" s="10"/>
    </row>
    <row r="19" spans="1:10" ht="15.75" thickBot="1" x14ac:dyDescent="0.3">
      <c r="A19" s="85" t="s">
        <v>26</v>
      </c>
      <c r="B19" s="85">
        <v>3.515825502443922</v>
      </c>
      <c r="C19" s="85">
        <v>0.13899321848746915</v>
      </c>
      <c r="D19" s="85">
        <v>25.294942736798983</v>
      </c>
      <c r="E19" s="52">
        <v>1.2398016442074904E-23</v>
      </c>
      <c r="F19" s="85">
        <v>3.2333572973403646</v>
      </c>
      <c r="G19" s="85">
        <v>3.7982937075474794</v>
      </c>
      <c r="H19" s="85">
        <v>3.2333572973403646</v>
      </c>
      <c r="I19" s="85">
        <v>3.7982937075474794</v>
      </c>
      <c r="J19" s="10"/>
    </row>
    <row r="20" spans="1:10" x14ac:dyDescent="0.25">
      <c r="A20" s="10"/>
      <c r="B20" s="10"/>
      <c r="C20" s="10"/>
      <c r="D20" s="10"/>
      <c r="E20" s="10"/>
      <c r="F20" s="10"/>
      <c r="G20" s="10"/>
      <c r="H20" s="10"/>
      <c r="I20" s="10"/>
      <c r="J20" s="10"/>
    </row>
    <row r="21" spans="1:10" x14ac:dyDescent="0.25">
      <c r="A21" s="10"/>
      <c r="B21" s="10"/>
      <c r="C21" s="10"/>
      <c r="D21" s="10"/>
      <c r="E21" s="10"/>
      <c r="F21" s="10"/>
      <c r="G21" s="10"/>
      <c r="H21" s="10"/>
      <c r="I21" s="10"/>
      <c r="J21" s="10"/>
    </row>
    <row r="22" spans="1:10" x14ac:dyDescent="0.25">
      <c r="A22" s="10"/>
      <c r="B22" s="10"/>
      <c r="C22" s="10"/>
      <c r="D22" s="10"/>
      <c r="E22" s="10"/>
      <c r="F22" s="10"/>
      <c r="G22" s="10"/>
      <c r="H22" s="10"/>
      <c r="I22" s="10"/>
      <c r="J22" s="10"/>
    </row>
    <row r="23" spans="1:10" x14ac:dyDescent="0.25">
      <c r="A23" s="10" t="s">
        <v>66</v>
      </c>
      <c r="B23" s="10"/>
      <c r="C23" s="10"/>
      <c r="D23" s="10"/>
      <c r="E23" s="10"/>
      <c r="F23" s="10"/>
      <c r="G23" s="10"/>
      <c r="H23" s="10"/>
      <c r="I23" s="10"/>
      <c r="J23" s="10"/>
    </row>
    <row r="24" spans="1:10" ht="15.75" thickBot="1" x14ac:dyDescent="0.3">
      <c r="A24" s="89"/>
      <c r="B24" s="89"/>
      <c r="C24" s="89"/>
      <c r="D24" s="89"/>
      <c r="E24" s="10"/>
      <c r="F24" s="10"/>
      <c r="G24" s="10"/>
      <c r="H24" s="10"/>
      <c r="I24" s="10"/>
      <c r="J24" s="10"/>
    </row>
    <row r="25" spans="1:10" ht="23.25" customHeight="1" thickBot="1" x14ac:dyDescent="0.3">
      <c r="A25" s="90" t="s">
        <v>54</v>
      </c>
      <c r="B25" s="91" t="s">
        <v>67</v>
      </c>
      <c r="C25" s="91" t="s">
        <v>11</v>
      </c>
      <c r="D25" s="92" t="s">
        <v>69</v>
      </c>
      <c r="E25" s="10"/>
      <c r="F25" s="10"/>
      <c r="G25" s="10"/>
      <c r="H25" s="10"/>
      <c r="I25" s="10"/>
      <c r="J25" s="10"/>
    </row>
    <row r="26" spans="1:10" x14ac:dyDescent="0.25">
      <c r="A26" s="55">
        <v>1</v>
      </c>
      <c r="B26" s="50">
        <v>16809713297.542789</v>
      </c>
      <c r="C26" s="50">
        <v>1071801385.3355942</v>
      </c>
      <c r="D26" s="6">
        <f>B26+C26</f>
        <v>17881514682.878384</v>
      </c>
      <c r="E26" s="10"/>
      <c r="F26" s="10"/>
      <c r="G26" s="10"/>
      <c r="H26" s="10"/>
      <c r="I26" s="10"/>
      <c r="J26" s="10"/>
    </row>
    <row r="27" spans="1:10" x14ac:dyDescent="0.25">
      <c r="A27" s="55">
        <v>2</v>
      </c>
      <c r="B27" s="50">
        <v>16704238532.469473</v>
      </c>
      <c r="C27" s="50">
        <v>5106528676.9000111</v>
      </c>
      <c r="D27" s="6">
        <f t="shared" ref="D27:D61" si="0">B27+C27</f>
        <v>21810767209.369484</v>
      </c>
      <c r="E27" s="10"/>
      <c r="F27" s="10"/>
      <c r="G27" s="10"/>
      <c r="H27" s="10"/>
      <c r="I27" s="10"/>
      <c r="J27" s="10"/>
    </row>
    <row r="28" spans="1:10" x14ac:dyDescent="0.25">
      <c r="A28" s="55">
        <v>3</v>
      </c>
      <c r="B28" s="50">
        <v>16268276170.166428</v>
      </c>
      <c r="C28" s="50">
        <v>3661577404.4430962</v>
      </c>
      <c r="D28" s="6">
        <f t="shared" si="0"/>
        <v>19929853574.609524</v>
      </c>
      <c r="E28" s="10"/>
      <c r="F28" s="167" t="s">
        <v>68</v>
      </c>
      <c r="G28" s="167"/>
      <c r="H28" s="167"/>
      <c r="I28" s="167"/>
      <c r="J28" s="167"/>
    </row>
    <row r="29" spans="1:10" x14ac:dyDescent="0.25">
      <c r="A29" s="55">
        <v>4</v>
      </c>
      <c r="B29" s="50">
        <v>16342108505.717749</v>
      </c>
      <c r="C29" s="50">
        <v>810374708.63588524</v>
      </c>
      <c r="D29" s="6">
        <f t="shared" si="0"/>
        <v>17152483214.353634</v>
      </c>
      <c r="E29" s="10"/>
      <c r="F29" s="10"/>
      <c r="G29" s="10"/>
      <c r="H29" s="10"/>
      <c r="I29" s="10"/>
      <c r="J29" s="10"/>
    </row>
    <row r="30" spans="1:10" x14ac:dyDescent="0.25">
      <c r="A30" s="55">
        <v>5</v>
      </c>
      <c r="B30" s="50">
        <v>17298413042.382496</v>
      </c>
      <c r="C30" s="50">
        <v>-385897859.10423851</v>
      </c>
      <c r="D30" s="6">
        <f t="shared" si="0"/>
        <v>16912515183.278257</v>
      </c>
      <c r="E30" s="10"/>
      <c r="F30" s="167" t="s">
        <v>93</v>
      </c>
      <c r="G30" s="167"/>
      <c r="H30" s="167"/>
      <c r="I30" s="167"/>
      <c r="J30" s="167"/>
    </row>
    <row r="31" spans="1:10" x14ac:dyDescent="0.25">
      <c r="A31" s="55">
        <v>6</v>
      </c>
      <c r="B31" s="50">
        <v>18300423310.579014</v>
      </c>
      <c r="C31" s="50">
        <v>-1151328720.5963593</v>
      </c>
      <c r="D31" s="6">
        <f t="shared" si="0"/>
        <v>17149094589.982655</v>
      </c>
      <c r="E31" s="10"/>
      <c r="F31" s="10"/>
      <c r="G31" s="10"/>
      <c r="H31" s="10"/>
      <c r="I31" s="10"/>
      <c r="J31" s="10"/>
    </row>
    <row r="32" spans="1:10" x14ac:dyDescent="0.25">
      <c r="A32" s="55">
        <v>7</v>
      </c>
      <c r="B32" s="50">
        <v>15723323217.287619</v>
      </c>
      <c r="C32" s="50">
        <v>-409179229.22550011</v>
      </c>
      <c r="D32" s="6">
        <f t="shared" si="0"/>
        <v>15314143988.062119</v>
      </c>
      <c r="E32" s="10"/>
      <c r="F32" s="10"/>
      <c r="G32" s="10"/>
      <c r="H32" s="10"/>
      <c r="I32" s="10"/>
      <c r="J32" s="10"/>
    </row>
    <row r="33" spans="1:10" x14ac:dyDescent="0.25">
      <c r="A33" s="55">
        <v>8</v>
      </c>
      <c r="B33" s="50">
        <v>14865461794.691301</v>
      </c>
      <c r="C33" s="50">
        <v>-920029912.46423721</v>
      </c>
      <c r="D33" s="6">
        <f t="shared" si="0"/>
        <v>13945431882.227064</v>
      </c>
      <c r="E33" s="10"/>
      <c r="F33" s="10"/>
      <c r="G33" s="10"/>
      <c r="H33" s="10"/>
      <c r="I33" s="10"/>
      <c r="J33" s="10"/>
    </row>
    <row r="34" spans="1:10" x14ac:dyDescent="0.25">
      <c r="A34" s="55">
        <v>9</v>
      </c>
      <c r="B34" s="50">
        <v>15793639727.336496</v>
      </c>
      <c r="C34" s="50">
        <v>-2741753174.9987679</v>
      </c>
      <c r="D34" s="6">
        <f t="shared" si="0"/>
        <v>13051886552.337729</v>
      </c>
      <c r="E34" s="10"/>
      <c r="F34" s="10"/>
      <c r="G34" s="10"/>
      <c r="H34" s="10"/>
      <c r="I34" s="10"/>
      <c r="J34" s="10"/>
    </row>
    <row r="35" spans="1:10" x14ac:dyDescent="0.25">
      <c r="A35" s="55">
        <v>10</v>
      </c>
      <c r="B35" s="50">
        <v>16363203458.732412</v>
      </c>
      <c r="C35" s="50">
        <v>-2472374751.0831127</v>
      </c>
      <c r="D35" s="6">
        <f t="shared" si="0"/>
        <v>13890828707.6493</v>
      </c>
      <c r="E35" s="10"/>
      <c r="F35" s="10"/>
      <c r="G35" s="10"/>
      <c r="H35" s="10"/>
      <c r="I35" s="10"/>
      <c r="J35" s="10"/>
    </row>
    <row r="36" spans="1:10" x14ac:dyDescent="0.25">
      <c r="A36" s="55">
        <v>11</v>
      </c>
      <c r="B36" s="50">
        <v>17628900639.612225</v>
      </c>
      <c r="C36" s="50">
        <v>-2389622539.2620392</v>
      </c>
      <c r="D36" s="6">
        <f t="shared" si="0"/>
        <v>15239278100.350185</v>
      </c>
      <c r="E36" s="10"/>
      <c r="F36" s="10"/>
      <c r="G36" s="10"/>
      <c r="H36" s="10"/>
      <c r="I36" s="10"/>
      <c r="J36" s="10"/>
    </row>
    <row r="37" spans="1:10" x14ac:dyDescent="0.25">
      <c r="A37" s="55">
        <v>12</v>
      </c>
      <c r="B37" s="50">
        <v>18114084558.949486</v>
      </c>
      <c r="C37" s="50">
        <v>-1125549291.31567</v>
      </c>
      <c r="D37" s="6">
        <f t="shared" si="0"/>
        <v>16988535267.633816</v>
      </c>
      <c r="E37" s="10"/>
      <c r="F37" s="10"/>
      <c r="G37" s="10"/>
      <c r="H37" s="10"/>
      <c r="I37" s="10"/>
      <c r="J37" s="10"/>
    </row>
    <row r="38" spans="1:10" x14ac:dyDescent="0.25">
      <c r="A38" s="55">
        <v>13</v>
      </c>
      <c r="B38" s="50">
        <v>18659037511.828293</v>
      </c>
      <c r="C38" s="50">
        <v>-564799392.7687645</v>
      </c>
      <c r="D38" s="6">
        <f t="shared" si="0"/>
        <v>18094238119.059528</v>
      </c>
      <c r="E38" s="10"/>
      <c r="F38" s="10"/>
      <c r="G38" s="10"/>
      <c r="H38" s="10"/>
      <c r="I38" s="10"/>
      <c r="J38" s="10"/>
    </row>
    <row r="39" spans="1:10" x14ac:dyDescent="0.25">
      <c r="A39" s="55">
        <v>14</v>
      </c>
      <c r="B39" s="50">
        <v>18296907485.076569</v>
      </c>
      <c r="C39" s="50">
        <v>641809873.60277176</v>
      </c>
      <c r="D39" s="6">
        <f t="shared" si="0"/>
        <v>18938717358.67934</v>
      </c>
      <c r="E39" s="10"/>
      <c r="F39" s="10"/>
      <c r="G39" s="10"/>
      <c r="H39" s="10"/>
      <c r="I39" s="10"/>
      <c r="J39" s="10"/>
    </row>
    <row r="40" spans="1:10" x14ac:dyDescent="0.25">
      <c r="A40" s="55">
        <v>15</v>
      </c>
      <c r="B40" s="50">
        <v>21513887819.812759</v>
      </c>
      <c r="C40" s="50">
        <v>1194785516.8555717</v>
      </c>
      <c r="D40" s="6">
        <f t="shared" si="0"/>
        <v>22708673336.668331</v>
      </c>
      <c r="E40" s="10"/>
      <c r="F40" s="10"/>
      <c r="G40" s="10"/>
      <c r="H40" s="10"/>
      <c r="I40" s="10"/>
      <c r="J40" s="10"/>
    </row>
    <row r="41" spans="1:10" x14ac:dyDescent="0.25">
      <c r="A41" s="55">
        <v>16</v>
      </c>
      <c r="B41" s="50">
        <v>23229610665.005394</v>
      </c>
      <c r="C41" s="50">
        <v>1203273777.2157135</v>
      </c>
      <c r="D41" s="6">
        <f t="shared" si="0"/>
        <v>24432884442.221107</v>
      </c>
      <c r="E41" s="10"/>
      <c r="F41" s="10"/>
      <c r="G41" s="10"/>
      <c r="H41" s="10"/>
      <c r="I41" s="10"/>
      <c r="J41" s="10"/>
    </row>
    <row r="42" spans="1:10" x14ac:dyDescent="0.25">
      <c r="A42" s="55">
        <v>17</v>
      </c>
      <c r="B42" s="50">
        <v>26364320682.984394</v>
      </c>
      <c r="C42" s="50">
        <v>-1137927486.386097</v>
      </c>
      <c r="D42" s="6">
        <f t="shared" si="0"/>
        <v>25226393196.598297</v>
      </c>
      <c r="E42" s="10"/>
      <c r="F42" s="10"/>
      <c r="G42" s="10"/>
      <c r="H42" s="10"/>
      <c r="I42" s="10"/>
      <c r="J42" s="10"/>
    </row>
    <row r="43" spans="1:10" x14ac:dyDescent="0.25">
      <c r="A43" s="55">
        <v>18</v>
      </c>
      <c r="B43" s="50">
        <v>26594255670.844227</v>
      </c>
      <c r="C43" s="50">
        <v>1567797355.6690292</v>
      </c>
      <c r="D43" s="6">
        <f t="shared" si="0"/>
        <v>28162053026.513256</v>
      </c>
      <c r="E43" s="10"/>
      <c r="F43" s="10"/>
      <c r="G43" s="10"/>
      <c r="H43" s="10"/>
      <c r="I43" s="10"/>
      <c r="J43" s="10"/>
    </row>
    <row r="44" spans="1:10" x14ac:dyDescent="0.25">
      <c r="A44" s="55">
        <v>19</v>
      </c>
      <c r="B44" s="50">
        <v>22863964812.751225</v>
      </c>
      <c r="C44" s="50">
        <v>5117932135.723011</v>
      </c>
      <c r="D44" s="6">
        <f t="shared" si="0"/>
        <v>27981896948.474236</v>
      </c>
      <c r="E44" s="10"/>
      <c r="F44" s="10"/>
      <c r="G44" s="10"/>
      <c r="H44" s="10"/>
      <c r="I44" s="10"/>
      <c r="J44" s="10"/>
    </row>
    <row r="45" spans="1:10" x14ac:dyDescent="0.25">
      <c r="A45" s="55">
        <v>20</v>
      </c>
      <c r="B45" s="50">
        <v>23735889537.357315</v>
      </c>
      <c r="C45" s="50">
        <v>-4090616901.0391579</v>
      </c>
      <c r="D45" s="6">
        <f t="shared" si="0"/>
        <v>19645272636.318157</v>
      </c>
      <c r="E45" s="10"/>
      <c r="F45" s="10"/>
      <c r="G45" s="10"/>
      <c r="H45" s="10"/>
      <c r="I45" s="10"/>
      <c r="J45" s="10"/>
    </row>
    <row r="46" spans="1:10" x14ac:dyDescent="0.25">
      <c r="A46" s="55">
        <v>21</v>
      </c>
      <c r="B46" s="50">
        <v>25409422476.520622</v>
      </c>
      <c r="C46" s="50">
        <v>-7081657594.0794029</v>
      </c>
      <c r="D46" s="6">
        <f t="shared" si="0"/>
        <v>18327764882.441219</v>
      </c>
      <c r="E46" s="10"/>
      <c r="F46" s="10"/>
      <c r="G46" s="10"/>
      <c r="H46" s="10"/>
      <c r="I46" s="10"/>
      <c r="J46" s="10"/>
    </row>
    <row r="47" spans="1:10" x14ac:dyDescent="0.25">
      <c r="A47" s="55">
        <v>22</v>
      </c>
      <c r="B47" s="50">
        <v>24533981926.412086</v>
      </c>
      <c r="C47" s="50">
        <v>-65657926.412086487</v>
      </c>
      <c r="D47" s="6">
        <f t="shared" si="0"/>
        <v>24468324000</v>
      </c>
      <c r="E47" s="10"/>
      <c r="F47" s="10"/>
      <c r="G47" s="10"/>
      <c r="H47" s="10"/>
      <c r="I47" s="10"/>
      <c r="J47" s="10"/>
    </row>
    <row r="48" spans="1:10" x14ac:dyDescent="0.25">
      <c r="A48" s="55">
        <v>23</v>
      </c>
      <c r="B48" s="50">
        <v>25813742409.301674</v>
      </c>
      <c r="C48" s="50">
        <v>2735202590.6983261</v>
      </c>
      <c r="D48" s="6">
        <f t="shared" si="0"/>
        <v>28548945000</v>
      </c>
      <c r="E48" s="10"/>
      <c r="F48" s="10"/>
      <c r="G48" s="10"/>
      <c r="H48" s="10"/>
      <c r="I48" s="10"/>
      <c r="J48" s="10"/>
    </row>
    <row r="49" spans="1:10" x14ac:dyDescent="0.25">
      <c r="A49" s="55">
        <v>24</v>
      </c>
      <c r="B49" s="50">
        <v>29964842421.782188</v>
      </c>
      <c r="C49" s="50">
        <v>2468016578.2178116</v>
      </c>
      <c r="D49" s="6">
        <f t="shared" si="0"/>
        <v>32432859000</v>
      </c>
      <c r="E49" s="10"/>
      <c r="F49" s="10"/>
      <c r="G49" s="10"/>
      <c r="H49" s="10"/>
      <c r="I49" s="10"/>
      <c r="J49" s="10"/>
    </row>
    <row r="50" spans="1:10" x14ac:dyDescent="0.25">
      <c r="A50" s="55">
        <v>25</v>
      </c>
      <c r="B50" s="50">
        <v>35344758605.62188</v>
      </c>
      <c r="C50" s="50">
        <v>1246902394.3781204</v>
      </c>
      <c r="D50" s="6">
        <f t="shared" si="0"/>
        <v>36591661000</v>
      </c>
      <c r="E50" s="10"/>
      <c r="F50" s="10"/>
      <c r="G50" s="10"/>
      <c r="H50" s="10"/>
      <c r="I50" s="10"/>
      <c r="J50" s="10"/>
    </row>
    <row r="51" spans="1:10" x14ac:dyDescent="0.25">
      <c r="A51" s="55">
        <v>26</v>
      </c>
      <c r="B51" s="50">
        <v>43596787800.663025</v>
      </c>
      <c r="C51" s="50">
        <v>-2089702800.6630249</v>
      </c>
      <c r="D51" s="6">
        <f t="shared" si="0"/>
        <v>41507085000</v>
      </c>
      <c r="E51" s="10"/>
      <c r="F51" s="10"/>
      <c r="G51" s="10"/>
      <c r="H51" s="10"/>
      <c r="I51" s="10"/>
      <c r="J51" s="10"/>
    </row>
    <row r="52" spans="1:10" x14ac:dyDescent="0.25">
      <c r="A52" s="55">
        <v>27</v>
      </c>
      <c r="B52" s="50">
        <v>52836377221.085663</v>
      </c>
      <c r="C52" s="50">
        <v>-6034333221.0856628</v>
      </c>
      <c r="D52" s="6">
        <f t="shared" si="0"/>
        <v>46802044000</v>
      </c>
      <c r="E52" s="10"/>
      <c r="F52" s="10"/>
      <c r="G52" s="10"/>
      <c r="H52" s="10"/>
      <c r="I52" s="10"/>
      <c r="J52" s="10"/>
    </row>
    <row r="53" spans="1:10" x14ac:dyDescent="0.25">
      <c r="A53" s="55">
        <v>28</v>
      </c>
      <c r="B53" s="50">
        <v>58437087246.478821</v>
      </c>
      <c r="C53" s="50">
        <v>-7429310246.4788132</v>
      </c>
      <c r="D53" s="6">
        <f t="shared" si="0"/>
        <v>51007777000.000008</v>
      </c>
      <c r="E53" s="10"/>
      <c r="F53" s="10"/>
      <c r="G53" s="10"/>
      <c r="H53" s="10"/>
      <c r="I53" s="10"/>
      <c r="J53" s="10"/>
    </row>
    <row r="54" spans="1:10" x14ac:dyDescent="0.25">
      <c r="A54" s="55">
        <v>29</v>
      </c>
      <c r="B54" s="50">
        <v>74248898932.170197</v>
      </c>
      <c r="C54" s="50">
        <v>-12486263932.170189</v>
      </c>
      <c r="D54" s="6">
        <f t="shared" si="0"/>
        <v>61762635000.000008</v>
      </c>
      <c r="E54" s="10"/>
      <c r="F54" s="10"/>
      <c r="G54" s="10"/>
      <c r="H54" s="10"/>
      <c r="I54" s="10"/>
      <c r="J54" s="10"/>
    </row>
    <row r="55" spans="1:10" x14ac:dyDescent="0.25">
      <c r="A55" s="55">
        <v>30</v>
      </c>
      <c r="B55" s="50">
        <v>56827029020.936646</v>
      </c>
      <c r="C55" s="50">
        <v>5692656979.0633545</v>
      </c>
      <c r="D55" s="6">
        <f t="shared" si="0"/>
        <v>62519686000</v>
      </c>
      <c r="E55" s="10"/>
      <c r="F55" s="10"/>
      <c r="G55" s="10"/>
      <c r="H55" s="10"/>
      <c r="I55" s="10"/>
      <c r="J55" s="10"/>
    </row>
    <row r="56" spans="1:10" x14ac:dyDescent="0.25">
      <c r="A56" s="55">
        <v>31</v>
      </c>
      <c r="B56" s="50">
        <v>69578464029.334427</v>
      </c>
      <c r="C56" s="50">
        <v>-23097029.33442688</v>
      </c>
      <c r="D56" s="6">
        <f t="shared" si="0"/>
        <v>69555367000</v>
      </c>
      <c r="E56" s="10"/>
      <c r="F56" s="10"/>
      <c r="G56" s="10"/>
      <c r="H56" s="10"/>
      <c r="I56" s="10"/>
      <c r="J56" s="10"/>
    </row>
    <row r="57" spans="1:10" x14ac:dyDescent="0.25">
      <c r="A57" s="55">
        <v>32</v>
      </c>
      <c r="B57" s="50">
        <v>86568430598.807495</v>
      </c>
      <c r="C57" s="50">
        <v>-7291766598.8074951</v>
      </c>
      <c r="D57" s="6">
        <f t="shared" si="0"/>
        <v>79276664000</v>
      </c>
      <c r="E57" s="10"/>
      <c r="F57" s="10"/>
      <c r="G57" s="10"/>
      <c r="H57" s="10"/>
      <c r="I57" s="10"/>
      <c r="J57" s="10"/>
    </row>
    <row r="58" spans="1:10" x14ac:dyDescent="0.25">
      <c r="A58" s="55">
        <v>33</v>
      </c>
      <c r="B58" s="50">
        <v>91639685430.136627</v>
      </c>
      <c r="C58" s="50">
        <v>-3715141430.1366272</v>
      </c>
      <c r="D58" s="6">
        <f t="shared" si="0"/>
        <v>87924544000</v>
      </c>
      <c r="E58" s="10"/>
      <c r="F58" s="10"/>
      <c r="G58" s="10"/>
      <c r="H58" s="10"/>
      <c r="I58" s="10"/>
      <c r="J58" s="10"/>
    </row>
    <row r="59" spans="1:10" x14ac:dyDescent="0.25">
      <c r="A59" s="55">
        <v>34</v>
      </c>
      <c r="B59" s="50">
        <v>95447644389.404114</v>
      </c>
      <c r="C59" s="50">
        <v>-317985389.40411377</v>
      </c>
      <c r="D59" s="6">
        <f t="shared" si="0"/>
        <v>95129659000</v>
      </c>
      <c r="E59" s="10"/>
      <c r="F59" s="10"/>
      <c r="G59" s="10"/>
      <c r="H59" s="10"/>
      <c r="I59" s="10"/>
      <c r="J59" s="10"/>
    </row>
    <row r="60" spans="1:10" x14ac:dyDescent="0.25">
      <c r="A60" s="55">
        <v>35</v>
      </c>
      <c r="B60" s="50">
        <v>98529566007.964783</v>
      </c>
      <c r="C60" s="50">
        <v>3762693992.0352173</v>
      </c>
      <c r="D60" s="6">
        <f t="shared" si="0"/>
        <v>102292260000</v>
      </c>
      <c r="E60" s="10"/>
      <c r="F60" s="10"/>
      <c r="G60" s="10"/>
      <c r="H60" s="10"/>
      <c r="I60" s="10"/>
      <c r="J60" s="10"/>
    </row>
    <row r="61" spans="1:10" ht="15.75" thickBot="1" x14ac:dyDescent="0.3">
      <c r="A61" s="85">
        <v>36</v>
      </c>
      <c r="B61" s="52">
        <v>72534165941.957642</v>
      </c>
      <c r="C61" s="52">
        <v>27642642058.042358</v>
      </c>
      <c r="D61" s="87">
        <f t="shared" si="0"/>
        <v>100176808000</v>
      </c>
      <c r="E61" s="10"/>
      <c r="F61" s="10"/>
      <c r="G61" s="10"/>
      <c r="H61" s="10"/>
      <c r="I61" s="10"/>
      <c r="J61" s="10"/>
    </row>
    <row r="62" spans="1:10" x14ac:dyDescent="0.25">
      <c r="A62" s="10"/>
      <c r="B62" s="10"/>
      <c r="C62" s="10"/>
      <c r="D62" s="10"/>
      <c r="E62" s="10"/>
      <c r="F62" s="10"/>
      <c r="G62" s="10"/>
      <c r="H62" s="10"/>
      <c r="I62" s="10"/>
      <c r="J62" s="10"/>
    </row>
  </sheetData>
  <mergeCells count="3">
    <mergeCell ref="F28:J28"/>
    <mergeCell ref="F30:J30"/>
    <mergeCell ref="A2:B2"/>
  </mergeCells>
  <pageMargins left="0.7" right="0.7" top="0.75" bottom="0.75" header="0.3" footer="0.3"/>
  <drawing r:id="rId1"/>
  <pictur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CARÁTULA</vt:lpstr>
      <vt:lpstr>ÍNDICE</vt:lpstr>
      <vt:lpstr>DATOS</vt:lpstr>
      <vt:lpstr>1.ESPECIFICAR</vt:lpstr>
      <vt:lpstr>2.ESTIMAR</vt:lpstr>
      <vt:lpstr>2.1.MATRICES</vt:lpstr>
      <vt:lpstr>2.2.REGRESION</vt:lpstr>
      <vt:lpstr>3.COMPROBAR</vt:lpstr>
      <vt:lpstr>3.4. RESIDUOS</vt:lpstr>
      <vt:lpstr>4. PRONOSTICAR</vt:lpstr>
      <vt:lpstr>4.1. REGRESIONX</vt:lpstr>
      <vt:lpstr>5. EXPLOTAR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PERSONAL</dc:creator>
  <cp:lastModifiedBy>USUARIO</cp:lastModifiedBy>
  <dcterms:created xsi:type="dcterms:W3CDTF">2017-01-27T21:03:33Z</dcterms:created>
  <dcterms:modified xsi:type="dcterms:W3CDTF">2017-01-28T17:49:41Z</dcterms:modified>
</cp:coreProperties>
</file>